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412" windowHeight="8400" activeTab="0"/>
  </bookViews>
  <sheets>
    <sheet name="Instrukcja" sheetId="1" r:id="rId1"/>
    <sheet name="Dane" sheetId="2" r:id="rId2"/>
    <sheet name="Łatwość zadań czynności" sheetId="3" r:id="rId3"/>
    <sheet name="Wykres obsz wymagań ogólnych" sheetId="4" r:id="rId4"/>
    <sheet name="Wykres -wymagania szczegółowe" sheetId="5" r:id="rId5"/>
    <sheet name="Wymag_szcz z zakresu SP" sheetId="6" r:id="rId6"/>
    <sheet name="Arkusz3" sheetId="7" r:id="rId7"/>
  </sheets>
  <definedNames>
    <definedName name="_xlnm.Print_Area" localSheetId="1">'Dane'!$A$1:$AI$63</definedName>
  </definedNames>
  <calcPr fullCalcOnLoad="1"/>
</workbook>
</file>

<file path=xl/sharedStrings.xml><?xml version="1.0" encoding="utf-8"?>
<sst xmlns="http://schemas.openxmlformats.org/spreadsheetml/2006/main" count="124" uniqueCount="86">
  <si>
    <t>Suma za ZO</t>
  </si>
  <si>
    <t>Suma</t>
  </si>
  <si>
    <t>LP</t>
  </si>
  <si>
    <t>Liczba uczniów ogółem:</t>
  </si>
  <si>
    <t>łatwość</t>
  </si>
  <si>
    <t>szkoła</t>
  </si>
  <si>
    <t>L_pkt możliwa do zdobycia</t>
  </si>
  <si>
    <t>SUMA za ZZ</t>
  </si>
  <si>
    <t>Nr zad.</t>
  </si>
  <si>
    <t>Liczba pkt</t>
  </si>
  <si>
    <t>Obszar</t>
  </si>
  <si>
    <t>Szkoła</t>
  </si>
  <si>
    <t>22.treść</t>
  </si>
  <si>
    <t>22.język</t>
  </si>
  <si>
    <t>22.styl</t>
  </si>
  <si>
    <t>22.ort</t>
  </si>
  <si>
    <t>22.int</t>
  </si>
  <si>
    <t>Obszar II Analiza i interpretacja tekstów kultury</t>
  </si>
  <si>
    <t>Obszar III Tworzenie wypowiedzi</t>
  </si>
  <si>
    <t xml:space="preserve">Obszar I </t>
  </si>
  <si>
    <t>Obszar II</t>
  </si>
  <si>
    <t>Obszar III</t>
  </si>
  <si>
    <t>Wymagania ogólne z PPKO</t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</si>
  <si>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</si>
  <si>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informatyka,lecz egzaminatora gimnazjalnego z myślą o praktycznej pomocy dla nauczycieli pragnących wykorzystać wyniki swoich uczniów w egzaminie zewnętrznym do podnoszenia jakości swojej pracy.</t>
  </si>
  <si>
    <t>2.Uczeń wyciąga wnioski wynikające z przesłanek zawartych w tekście</t>
  </si>
  <si>
    <t xml:space="preserve"> </t>
  </si>
  <si>
    <t>Obszar I Odbiór wypowiedzi i wykorzystanie zawartych w nich informacji</t>
  </si>
  <si>
    <t>Łatwość testu</t>
  </si>
  <si>
    <t>Średnia %</t>
  </si>
  <si>
    <t>Średnia % kraj</t>
  </si>
  <si>
    <t>Średnia % wojew.</t>
  </si>
  <si>
    <t>22.segmen tacja</t>
  </si>
  <si>
    <r>
      <t xml:space="preserve">2.Do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</si>
  <si>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I</t>
  </si>
  <si>
    <t>II</t>
  </si>
  <si>
    <t>III</t>
  </si>
  <si>
    <t>20</t>
  </si>
  <si>
    <t>Wymagania z zakresu szkoły podstawowej</t>
  </si>
  <si>
    <t>wojew.</t>
  </si>
  <si>
    <t>5.Uczeń odbiera teksty kultury na poziomie dosłownym i przenośnym</t>
  </si>
  <si>
    <t>14.Uczeń wyszukuje w wypowiedzi potrzebne informacje</t>
  </si>
  <si>
    <t>I.1.9.Uczeń wyciąga wnioski wynikające z przesłanek zawartych w tekście</t>
  </si>
  <si>
    <t>II.2.10.Uczeń charakteryzuje i ocenia bohaterów</t>
  </si>
  <si>
    <t>II.3.1.Uczeń odbiera teksty kultury na poziomie dosłownym i przenośnym</t>
  </si>
  <si>
    <t>Wyniki egzaminu gimnazjalnego z części humanistycznej - język polski  kwiecień 2017</t>
  </si>
  <si>
    <r>
      <t xml:space="preserve">1. Przy pomocy tego skoroszytu można dokonać analizy wyników egzaminu gimnazjalnego w części humanistycznej - </t>
    </r>
    <r>
      <rPr>
        <b/>
        <sz val="12"/>
        <rFont val="Times New Roman"/>
        <family val="1"/>
      </rPr>
      <t>język polski</t>
    </r>
    <r>
      <rPr>
        <sz val="12"/>
        <rFont val="Times New Roman"/>
        <family val="1"/>
      </rPr>
      <t xml:space="preserve"> przeprowadzonego  w kwietniu 2017 roku.  Wystarczy elementarna znajomość Excela.</t>
    </r>
  </si>
  <si>
    <t xml:space="preserve">5. Ewentualne uwagi, pytania lub propozycje proszę kierować na adres ryszard.wodzislawski@gmail.com </t>
  </si>
  <si>
    <t xml:space="preserve">Ryszard Wodzisławski   </t>
  </si>
  <si>
    <t>1.Uczeń wyciąga wnioski wynikające z przesłanek zawartych w tekście</t>
  </si>
  <si>
    <t>3.Uczeń wyciąga wnioski wynikające z przesłanek zawartych w tekście</t>
  </si>
  <si>
    <t>4. Uczeń wyciąga wnioski wynikające z przesłanek zawartych w tekście</t>
  </si>
  <si>
    <t>6.Uczeń rozpoznaje tryby czasownika, wyjaśnia ich funkcję w tekście</t>
  </si>
  <si>
    <t>7. Uczeń stosuje zasady organizacji tekstu ... uzasadnia własne zdanie</t>
  </si>
  <si>
    <t>8.Uczeń wyciąga wnioski wynikające z przesłanek zawartych w tekście</t>
  </si>
  <si>
    <t>9.Uczeń charakteryzuje i ocenia bohaterów</t>
  </si>
  <si>
    <t>10.Uczeń wyszukuje w wypowiedzi potrzebne informacje</t>
  </si>
  <si>
    <t>11.Uczeń wyszukuje w wypowiedzi potrzebne informacje</t>
  </si>
  <si>
    <t>13.Uczeń rozpoznaje odmiany gatunkowe literatury popularnej</t>
  </si>
  <si>
    <t>12.Uczeń tworząc wypowiedzi dąży do precyzyjnego wysławiania się</t>
  </si>
  <si>
    <t>15.Uczeń wyciąga wnioski wynikające z przesłanek zawartych w tekście</t>
  </si>
  <si>
    <t>16.Uczeń dostrzega zróżnicowanie słownictwa - rozpoznaje wyrazy rodzime i zapożyczone</t>
  </si>
  <si>
    <t>17. Uczeń rozpoznaje intencje wypowiedzi</t>
  </si>
  <si>
    <t>18.Uczeń przedstawia propozycję odczytania konkretnego tekstu kultury</t>
  </si>
  <si>
    <t>19.Uczeń wskazuje funkcję użytych w utworze środków stylistycznych z zakresu składni (powtórzeń)</t>
  </si>
  <si>
    <t>20.Uczeń dostrzega swoistość artystyczną dzieła</t>
  </si>
  <si>
    <t>21.Uczeń rozpoznaje w wypowiedziach podstawowe części mowy</t>
  </si>
  <si>
    <t>22.Uczeń tworzy wypowiedź pisemną w formie rozprawki</t>
  </si>
  <si>
    <t>1,2,3,4,8,15,</t>
  </si>
  <si>
    <t>I.1.7. Uczeń rozpoznaje intencje wypowiedzi</t>
  </si>
  <si>
    <t>17</t>
  </si>
  <si>
    <t>I.1.2. Uczeń wyszukuje w wypowiedzi potrzebne informacje</t>
  </si>
  <si>
    <t>10,11,14</t>
  </si>
  <si>
    <t>5,18</t>
  </si>
  <si>
    <t>I.3.3.Uczeń dostrzega zróżnicowanie słownictwa</t>
  </si>
  <si>
    <t>I.3.8.Uczeń rozpoznaje tryby czasownika</t>
  </si>
  <si>
    <t>6</t>
  </si>
  <si>
    <t>II.2.1.Uczeń dostrzega swoistość artystyczną dzieła</t>
  </si>
  <si>
    <t>19</t>
  </si>
  <si>
    <t xml:space="preserve">II.2.4.Uczeń wskazuje funkcję użytych w utworze środków stylistycznych z zakresu składni (powtórzeń) </t>
  </si>
  <si>
    <t>II.2.8.Uczeń rozpoznaje odmiany gatunkowe literatury popularnej</t>
  </si>
  <si>
    <t>13</t>
  </si>
  <si>
    <t>9</t>
  </si>
  <si>
    <t>I.3.3. Uczeń rozpoznaje części mowy</t>
  </si>
  <si>
    <t>5</t>
  </si>
  <si>
    <t>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</si>
</sst>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sz val="9"/>
      <name val="Arial"/>
      <family val="0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24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left"/>
    </xf>
    <xf numFmtId="2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 shrinkToFit="1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/>
    </xf>
    <xf numFmtId="0" fontId="1" fillId="34" borderId="1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66" fillId="0" borderId="34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2" fontId="16" fillId="0" borderId="37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10" fontId="12" fillId="0" borderId="3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4" fillId="0" borderId="38" xfId="0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0" fontId="11" fillId="0" borderId="39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" fillId="34" borderId="29" xfId="0" applyFont="1" applyFill="1" applyBorder="1" applyAlignment="1">
      <alignment horizontal="center" vertical="center" textRotation="90" wrapText="1"/>
    </xf>
    <xf numFmtId="0" fontId="1" fillId="34" borderId="30" xfId="0" applyFont="1" applyFill="1" applyBorder="1" applyAlignment="1">
      <alignment horizontal="center" vertical="center" textRotation="90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 wrapText="1"/>
    </xf>
    <xf numFmtId="0" fontId="11" fillId="12" borderId="13" xfId="0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/>
    </xf>
    <xf numFmtId="0" fontId="68" fillId="12" borderId="34" xfId="0" applyFont="1" applyFill="1" applyBorder="1" applyAlignment="1">
      <alignment horizontal="center"/>
    </xf>
    <xf numFmtId="0" fontId="16" fillId="12" borderId="26" xfId="0" applyFont="1" applyFill="1" applyBorder="1" applyAlignment="1">
      <alignment horizontal="center"/>
    </xf>
    <xf numFmtId="0" fontId="16" fillId="12" borderId="13" xfId="0" applyFont="1" applyFill="1" applyBorder="1" applyAlignment="1">
      <alignment horizontal="center"/>
    </xf>
    <xf numFmtId="0" fontId="16" fillId="12" borderId="16" xfId="0" applyFont="1" applyFill="1" applyBorder="1" applyAlignment="1">
      <alignment horizontal="center" vertical="center"/>
    </xf>
    <xf numFmtId="2" fontId="16" fillId="12" borderId="13" xfId="0" applyNumberFormat="1" applyFont="1" applyFill="1" applyBorder="1" applyAlignment="1">
      <alignment horizontal="center"/>
    </xf>
    <xf numFmtId="0" fontId="8" fillId="12" borderId="46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47" xfId="0" applyFont="1" applyFill="1" applyBorder="1" applyAlignment="1">
      <alignment horizontal="center" vertical="center" wrapText="1"/>
    </xf>
    <xf numFmtId="0" fontId="1" fillId="12" borderId="48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50" xfId="0" applyFont="1" applyFill="1" applyBorder="1" applyAlignment="1">
      <alignment horizontal="center"/>
    </xf>
    <xf numFmtId="0" fontId="68" fillId="12" borderId="51" xfId="0" applyFont="1" applyFill="1" applyBorder="1" applyAlignment="1">
      <alignment horizontal="center"/>
    </xf>
    <xf numFmtId="0" fontId="68" fillId="12" borderId="52" xfId="0" applyFont="1" applyFill="1" applyBorder="1" applyAlignment="1">
      <alignment horizontal="center"/>
    </xf>
    <xf numFmtId="0" fontId="16" fillId="12" borderId="53" xfId="0" applyFont="1" applyFill="1" applyBorder="1" applyAlignment="1">
      <alignment horizontal="center"/>
    </xf>
    <xf numFmtId="0" fontId="16" fillId="12" borderId="54" xfId="0" applyFont="1" applyFill="1" applyBorder="1" applyAlignment="1">
      <alignment horizontal="center"/>
    </xf>
    <xf numFmtId="0" fontId="16" fillId="12" borderId="55" xfId="0" applyFont="1" applyFill="1" applyBorder="1" applyAlignment="1">
      <alignment horizontal="center"/>
    </xf>
    <xf numFmtId="0" fontId="16" fillId="12" borderId="56" xfId="0" applyFont="1" applyFill="1" applyBorder="1" applyAlignment="1">
      <alignment horizontal="center" vertical="center"/>
    </xf>
    <xf numFmtId="2" fontId="16" fillId="12" borderId="57" xfId="0" applyNumberFormat="1" applyFont="1" applyFill="1" applyBorder="1" applyAlignment="1">
      <alignment horizontal="center"/>
    </xf>
    <xf numFmtId="2" fontId="16" fillId="12" borderId="58" xfId="0" applyNumberFormat="1" applyFont="1" applyFill="1" applyBorder="1" applyAlignment="1">
      <alignment horizontal="center"/>
    </xf>
    <xf numFmtId="2" fontId="16" fillId="12" borderId="42" xfId="0" applyNumberFormat="1" applyFont="1" applyFill="1" applyBorder="1" applyAlignment="1">
      <alignment horizontal="center"/>
    </xf>
    <xf numFmtId="0" fontId="16" fillId="12" borderId="46" xfId="0" applyFont="1" applyFill="1" applyBorder="1" applyAlignment="1">
      <alignment horizontal="center"/>
    </xf>
    <xf numFmtId="0" fontId="16" fillId="12" borderId="21" xfId="0" applyFont="1" applyFill="1" applyBorder="1" applyAlignment="1">
      <alignment horizontal="center"/>
    </xf>
    <xf numFmtId="0" fontId="16" fillId="12" borderId="59" xfId="0" applyFont="1" applyFill="1" applyBorder="1" applyAlignment="1">
      <alignment horizontal="center"/>
    </xf>
    <xf numFmtId="0" fontId="16" fillId="12" borderId="48" xfId="0" applyFont="1" applyFill="1" applyBorder="1" applyAlignment="1">
      <alignment horizontal="center"/>
    </xf>
    <xf numFmtId="0" fontId="16" fillId="12" borderId="49" xfId="0" applyFont="1" applyFill="1" applyBorder="1" applyAlignment="1">
      <alignment horizontal="center"/>
    </xf>
    <xf numFmtId="0" fontId="16" fillId="12" borderId="60" xfId="0" applyFont="1" applyFill="1" applyBorder="1" applyAlignment="1">
      <alignment horizontal="center"/>
    </xf>
    <xf numFmtId="2" fontId="16" fillId="12" borderId="51" xfId="0" applyNumberFormat="1" applyFont="1" applyFill="1" applyBorder="1" applyAlignment="1">
      <alignment horizontal="center"/>
    </xf>
    <xf numFmtId="2" fontId="16" fillId="12" borderId="34" xfId="0" applyNumberFormat="1" applyFont="1" applyFill="1" applyBorder="1" applyAlignment="1">
      <alignment horizontal="center"/>
    </xf>
    <xf numFmtId="0" fontId="16" fillId="12" borderId="34" xfId="0" applyFont="1" applyFill="1" applyBorder="1" applyAlignment="1">
      <alignment horizontal="center"/>
    </xf>
    <xf numFmtId="0" fontId="16" fillId="12" borderId="61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 vertical="center" textRotation="90" wrapText="1"/>
    </xf>
    <xf numFmtId="0" fontId="66" fillId="0" borderId="30" xfId="0" applyFont="1" applyFill="1" applyBorder="1" applyAlignment="1">
      <alignment horizontal="center" vertical="center" textRotation="90" wrapText="1"/>
    </xf>
    <xf numFmtId="0" fontId="69" fillId="0" borderId="3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/ czynności - język polski kwiecień 2017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3"/>
          <c:w val="0.91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Arkusz3!$I$30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Arkusz3!$H$31:$H$52</c:f>
              <c:strCache>
                <c:ptCount val="22"/>
                <c:pt idx="0">
                  <c:v>1.Uczeń wyciąga wnioski wynikające z przesłanek zawartych w tekście</c:v>
                </c:pt>
                <c:pt idx="1">
                  <c:v>2.Uczeń wyciąga wnioski wynikające z przesłanek zawartych w tekście</c:v>
                </c:pt>
                <c:pt idx="2">
                  <c:v>3.Uczeń wyciąga wnioski wynikające z przesłanek zawartych w tekście</c:v>
                </c:pt>
                <c:pt idx="3">
                  <c:v>4. Uczeń wyciąga wnioski wynikające z przesłanek zawartych w tekście</c:v>
                </c:pt>
                <c:pt idx="4">
                  <c:v>5.Uczeń odbiera teksty kultury na poziomie dosłownym i przenośnym</c:v>
                </c:pt>
                <c:pt idx="5">
                  <c:v>6.Uczeń rozpoznaje tryby czasownika, wyjaśnia ich funkcję w tekście</c:v>
                </c:pt>
                <c:pt idx="6">
                  <c:v>7. Uczeń stosuje zasady organizacji tekstu ... uzasadnia własne zdanie</c:v>
                </c:pt>
                <c:pt idx="7">
                  <c:v>8.Uczeń wyciąga wnioski wynikające z przesłanek zawartych w tekście</c:v>
                </c:pt>
                <c:pt idx="8">
                  <c:v>9.Uczeń charakteryzuje i ocenia bohaterów</c:v>
                </c:pt>
                <c:pt idx="9">
                  <c:v>10.Uczeń wyszukuje w wypowiedzi potrzebne informacje</c:v>
                </c:pt>
                <c:pt idx="10">
                  <c:v>11.Uczeń wyszukuje w wypowiedzi potrzebne informacje</c:v>
                </c:pt>
                <c:pt idx="11">
                  <c:v>12.Uczeń tworząc wypowiedzi dąży do precyzyjnego wysławiania się</c:v>
                </c:pt>
                <c:pt idx="12">
                  <c:v>13.Uczeń rozpoznaje odmiany gatunkowe literatury popularnej</c:v>
                </c:pt>
                <c:pt idx="13">
                  <c:v>14.Uczeń wyszukuje w wypowiedzi potrzebne informacje</c:v>
                </c:pt>
                <c:pt idx="14">
                  <c:v>15.Uczeń wyciąga wnioski wynikające z przesłanek zawartych w tekście</c:v>
                </c:pt>
                <c:pt idx="15">
                  <c:v>16.Uczeń dostrzega zróżnicowanie słownictwa - rozpoznaje wyrazy rodzime i zapożyczone</c:v>
                </c:pt>
                <c:pt idx="16">
                  <c:v>17. Uczeń rozpoznaje intencje wypowiedzi</c:v>
                </c:pt>
                <c:pt idx="17">
                  <c:v>18.Uczeń przedstawia propozycję odczytania konkretnego tekstu kultury</c:v>
                </c:pt>
                <c:pt idx="18">
                  <c:v>19.Uczeń wskazuje funkcję użytych w utworze środków stylistycznych z zakresu składni (powtórzeń)</c:v>
                </c:pt>
                <c:pt idx="19">
                  <c:v>20.Uczeń dostrzega swoistość artystyczną dzieła</c:v>
                </c:pt>
                <c:pt idx="20">
                  <c:v>21.Uczeń rozpoznaje w wypowiedziach podstawowe części mowy</c:v>
                </c:pt>
                <c:pt idx="21">
                  <c:v>22.Uczeń tworzy wypowiedź pisemną w formie rozprawki</c:v>
                </c:pt>
              </c:strCache>
            </c:strRef>
          </c:cat>
          <c:val>
            <c:numRef>
              <c:f>Arkusz3!$I$31:$I$52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Arkusz3!$J$30</c:f>
              <c:strCache>
                <c:ptCount val="1"/>
                <c:pt idx="0">
                  <c:v>wojew.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Arkusz3!$H$31:$H$52</c:f>
              <c:strCache>
                <c:ptCount val="22"/>
                <c:pt idx="0">
                  <c:v>1.Uczeń wyciąga wnioski wynikające z przesłanek zawartych w tekście</c:v>
                </c:pt>
                <c:pt idx="1">
                  <c:v>2.Uczeń wyciąga wnioski wynikające z przesłanek zawartych w tekście</c:v>
                </c:pt>
                <c:pt idx="2">
                  <c:v>3.Uczeń wyciąga wnioski wynikające z przesłanek zawartych w tekście</c:v>
                </c:pt>
                <c:pt idx="3">
                  <c:v>4. Uczeń wyciąga wnioski wynikające z przesłanek zawartych w tekście</c:v>
                </c:pt>
                <c:pt idx="4">
                  <c:v>5.Uczeń odbiera teksty kultury na poziomie dosłownym i przenośnym</c:v>
                </c:pt>
                <c:pt idx="5">
                  <c:v>6.Uczeń rozpoznaje tryby czasownika, wyjaśnia ich funkcję w tekście</c:v>
                </c:pt>
                <c:pt idx="6">
                  <c:v>7. Uczeń stosuje zasady organizacji tekstu ... uzasadnia własne zdanie</c:v>
                </c:pt>
                <c:pt idx="7">
                  <c:v>8.Uczeń wyciąga wnioski wynikające z przesłanek zawartych w tekście</c:v>
                </c:pt>
                <c:pt idx="8">
                  <c:v>9.Uczeń charakteryzuje i ocenia bohaterów</c:v>
                </c:pt>
                <c:pt idx="9">
                  <c:v>10.Uczeń wyszukuje w wypowiedzi potrzebne informacje</c:v>
                </c:pt>
                <c:pt idx="10">
                  <c:v>11.Uczeń wyszukuje w wypowiedzi potrzebne informacje</c:v>
                </c:pt>
                <c:pt idx="11">
                  <c:v>12.Uczeń tworząc wypowiedzi dąży do precyzyjnego wysławiania się</c:v>
                </c:pt>
                <c:pt idx="12">
                  <c:v>13.Uczeń rozpoznaje odmiany gatunkowe literatury popularnej</c:v>
                </c:pt>
                <c:pt idx="13">
                  <c:v>14.Uczeń wyszukuje w wypowiedzi potrzebne informacje</c:v>
                </c:pt>
                <c:pt idx="14">
                  <c:v>15.Uczeń wyciąga wnioski wynikające z przesłanek zawartych w tekście</c:v>
                </c:pt>
                <c:pt idx="15">
                  <c:v>16.Uczeń dostrzega zróżnicowanie słownictwa - rozpoznaje wyrazy rodzime i zapożyczone</c:v>
                </c:pt>
                <c:pt idx="16">
                  <c:v>17. Uczeń rozpoznaje intencje wypowiedzi</c:v>
                </c:pt>
                <c:pt idx="17">
                  <c:v>18.Uczeń przedstawia propozycję odczytania konkretnego tekstu kultury</c:v>
                </c:pt>
                <c:pt idx="18">
                  <c:v>19.Uczeń wskazuje funkcję użytych w utworze środków stylistycznych z zakresu składni (powtórzeń)</c:v>
                </c:pt>
                <c:pt idx="19">
                  <c:v>20.Uczeń dostrzega swoistość artystyczną dzieła</c:v>
                </c:pt>
                <c:pt idx="20">
                  <c:v>21.Uczeń rozpoznaje w wypowiedziach podstawowe części mowy</c:v>
                </c:pt>
                <c:pt idx="21">
                  <c:v>22.Uczeń tworzy wypowiedź pisemną w formie rozprawki</c:v>
                </c:pt>
              </c:strCache>
            </c:strRef>
          </c:cat>
          <c:val>
            <c:numRef>
              <c:f>Arkusz3!$J$31:$J$52</c:f>
              <c:numCache>
                <c:ptCount val="22"/>
                <c:pt idx="0">
                  <c:v>0.63</c:v>
                </c:pt>
                <c:pt idx="1">
                  <c:v>0.77</c:v>
                </c:pt>
                <c:pt idx="2">
                  <c:v>0.8</c:v>
                </c:pt>
                <c:pt idx="3">
                  <c:v>0.66</c:v>
                </c:pt>
                <c:pt idx="4">
                  <c:v>0.7</c:v>
                </c:pt>
                <c:pt idx="5">
                  <c:v>0.57</c:v>
                </c:pt>
                <c:pt idx="6">
                  <c:v>0.8</c:v>
                </c:pt>
                <c:pt idx="7">
                  <c:v>0.66</c:v>
                </c:pt>
                <c:pt idx="8">
                  <c:v>0.74</c:v>
                </c:pt>
                <c:pt idx="9">
                  <c:v>0.81</c:v>
                </c:pt>
                <c:pt idx="10">
                  <c:v>0.8</c:v>
                </c:pt>
                <c:pt idx="11">
                  <c:v>0.81</c:v>
                </c:pt>
                <c:pt idx="12">
                  <c:v>0.97</c:v>
                </c:pt>
                <c:pt idx="13">
                  <c:v>0.84</c:v>
                </c:pt>
                <c:pt idx="14">
                  <c:v>0.59</c:v>
                </c:pt>
                <c:pt idx="15">
                  <c:v>0.59</c:v>
                </c:pt>
                <c:pt idx="16">
                  <c:v>0.84</c:v>
                </c:pt>
                <c:pt idx="17">
                  <c:v>0.72</c:v>
                </c:pt>
                <c:pt idx="18">
                  <c:v>0.77</c:v>
                </c:pt>
                <c:pt idx="19">
                  <c:v>0.74</c:v>
                </c:pt>
                <c:pt idx="20">
                  <c:v>0.47</c:v>
                </c:pt>
                <c:pt idx="21">
                  <c:v>0.53</c:v>
                </c:pt>
              </c:numCache>
            </c:numRef>
          </c:val>
        </c:ser>
        <c:axId val="43359607"/>
        <c:axId val="54692144"/>
      </c:barChart>
      <c:catAx>
        <c:axId val="4335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2144"/>
        <c:crosses val="autoZero"/>
        <c:auto val="1"/>
        <c:lblOffset val="100"/>
        <c:tickLblSkip val="1"/>
        <c:noMultiLvlLbl val="0"/>
      </c:catAx>
      <c:valAx>
        <c:axId val="5469214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9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5275"/>
          <c:w val="0.062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ogólnych kwiecień 2017r.)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725"/>
          <c:w val="0.8862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Arkusz3!$C$4:$C$6</c:f>
              <c:strCache>
                <c:ptCount val="3"/>
                <c:pt idx="0">
                  <c:v>Obszar I Odbiór wypowiedzi i wykorzystanie zawartych w nich informacji</c:v>
                </c:pt>
                <c:pt idx="1">
                  <c:v>Obszar II Analiza i interpretacja tekstów kultury</c:v>
                </c:pt>
                <c:pt idx="2">
                  <c:v>Obszar III Tworzenie wypowiedzi</c:v>
                </c:pt>
              </c:strCache>
            </c:strRef>
          </c:cat>
          <c:val>
            <c:numRef>
              <c:f>Arkusz3!$D$4:$D$6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Arkusz3!$C$4:$C$6</c:f>
              <c:strCache>
                <c:ptCount val="3"/>
                <c:pt idx="0">
                  <c:v>Obszar I Odbiór wypowiedzi i wykorzystanie zawartych w nich informacji</c:v>
                </c:pt>
                <c:pt idx="1">
                  <c:v>Obszar II Analiza i interpretacja tekstów kultury</c:v>
                </c:pt>
                <c:pt idx="2">
                  <c:v>Obszar III Tworzenie wypowiedzi</c:v>
                </c:pt>
              </c:strCache>
            </c:strRef>
          </c:cat>
          <c:val>
            <c:numRef>
              <c:f>Arkusz3!$E$4:$E$6</c:f>
              <c:numCache>
                <c:ptCount val="3"/>
                <c:pt idx="0">
                  <c:v>0.69</c:v>
                </c:pt>
                <c:pt idx="1">
                  <c:v>0.77</c:v>
                </c:pt>
                <c:pt idx="2">
                  <c:v>0.59</c:v>
                </c:pt>
              </c:numCache>
            </c:numRef>
          </c:val>
        </c:ser>
        <c:axId val="22467249"/>
        <c:axId val="878650"/>
      </c:barChart>
      <c:catAx>
        <c:axId val="2246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50"/>
        <c:crosses val="autoZero"/>
        <c:auto val="1"/>
        <c:lblOffset val="100"/>
        <c:tickLblSkip val="1"/>
        <c:noMultiLvlLbl val="0"/>
      </c:catAx>
      <c:valAx>
        <c:axId val="8786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7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"/>
          <c:y val="0.48425"/>
          <c:w val="0.060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Wykres: wymagania szczegółowe - język polski - kwiecień 2017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3"/>
          <c:w val="0.915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Arkusz3!$D$12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Arkusz3!$C$13:$C$22</c:f>
              <c:strCache>
                <c:ptCount val="10"/>
                <c:pt idx="0">
                  <c:v>I.1.2. Uczeń wyszukuje w wypowiedzi potrzebne informacje</c:v>
                </c:pt>
                <c:pt idx="1">
                  <c:v>I.1.7. Uczeń rozpoznaje intencje wypowiedzi</c:v>
                </c:pt>
                <c:pt idx="2">
                  <c:v>I.1.9.Uczeń wyciąga wnioski wynikające z przesłanek zawartych w tekście</c:v>
                </c:pt>
                <c:pt idx="3">
                  <c:v>I.3.3.Uczeń dostrzega zróżnicowanie słownictwa</c:v>
                </c:pt>
                <c:pt idx="4">
                  <c:v>I.3.8.Uczeń rozpoznaje tryby czasownika</c:v>
                </c:pt>
                <c:pt idx="5">
                  <c:v>II.2.1.Uczeń dostrzega swoistość artystyczną dzieła</c:v>
                </c:pt>
                <c:pt idx="6">
                  <c:v>II.2.4.Uczeń wskazuje funkcję użytych w utworze środków stylistycznych z zakresu składni (powtórzeń) </c:v>
                </c:pt>
                <c:pt idx="7">
                  <c:v>II.2.8.Uczeń rozpoznaje odmiany gatunkowe literatury popularnej</c:v>
                </c:pt>
                <c:pt idx="8">
                  <c:v>II.2.10.Uczeń charakteryzuje i ocenia bohaterów</c:v>
                </c:pt>
                <c:pt idx="9">
                  <c:v>II.3.1.Uczeń odbiera teksty kultury na poziomie dosłownym i przenośnym</c:v>
                </c:pt>
              </c:strCache>
            </c:strRef>
          </c:cat>
          <c:val>
            <c:numRef>
              <c:f>Arkusz3!$D$13:$D$22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Arkusz3!$E$12</c:f>
              <c:strCache>
                <c:ptCount val="1"/>
                <c:pt idx="0">
                  <c:v>wojew.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Arkusz3!$C$13:$C$22</c:f>
              <c:strCache>
                <c:ptCount val="10"/>
                <c:pt idx="0">
                  <c:v>I.1.2. Uczeń wyszukuje w wypowiedzi potrzebne informacje</c:v>
                </c:pt>
                <c:pt idx="1">
                  <c:v>I.1.7. Uczeń rozpoznaje intencje wypowiedzi</c:v>
                </c:pt>
                <c:pt idx="2">
                  <c:v>I.1.9.Uczeń wyciąga wnioski wynikające z przesłanek zawartych w tekście</c:v>
                </c:pt>
                <c:pt idx="3">
                  <c:v>I.3.3.Uczeń dostrzega zróżnicowanie słownictwa</c:v>
                </c:pt>
                <c:pt idx="4">
                  <c:v>I.3.8.Uczeń rozpoznaje tryby czasownika</c:v>
                </c:pt>
                <c:pt idx="5">
                  <c:v>II.2.1.Uczeń dostrzega swoistość artystyczną dzieła</c:v>
                </c:pt>
                <c:pt idx="6">
                  <c:v>II.2.4.Uczeń wskazuje funkcję użytych w utworze środków stylistycznych z zakresu składni (powtórzeń) </c:v>
                </c:pt>
                <c:pt idx="7">
                  <c:v>II.2.8.Uczeń rozpoznaje odmiany gatunkowe literatury popularnej</c:v>
                </c:pt>
                <c:pt idx="8">
                  <c:v>II.2.10.Uczeń charakteryzuje i ocenia bohaterów</c:v>
                </c:pt>
                <c:pt idx="9">
                  <c:v>II.3.1.Uczeń odbiera teksty kultury na poziomie dosłownym i przenośnym</c:v>
                </c:pt>
              </c:strCache>
            </c:strRef>
          </c:cat>
          <c:val>
            <c:numRef>
              <c:f>Arkusz3!$E$13:$E$22</c:f>
              <c:numCache>
                <c:ptCount val="10"/>
                <c:pt idx="0">
                  <c:v>0.8166666666666668</c:v>
                </c:pt>
                <c:pt idx="1">
                  <c:v>0.84</c:v>
                </c:pt>
                <c:pt idx="2">
                  <c:v>0.685</c:v>
                </c:pt>
                <c:pt idx="3">
                  <c:v>0.53</c:v>
                </c:pt>
                <c:pt idx="4">
                  <c:v>0.57</c:v>
                </c:pt>
                <c:pt idx="5">
                  <c:v>0.74</c:v>
                </c:pt>
                <c:pt idx="6">
                  <c:v>0.77</c:v>
                </c:pt>
                <c:pt idx="7">
                  <c:v>0.97</c:v>
                </c:pt>
                <c:pt idx="8">
                  <c:v>0.74</c:v>
                </c:pt>
                <c:pt idx="9">
                  <c:v>0.71</c:v>
                </c:pt>
              </c:numCache>
            </c:numRef>
          </c:val>
        </c:ser>
        <c:axId val="7907851"/>
        <c:axId val="4061796"/>
      </c:barChart>
      <c:catAx>
        <c:axId val="790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1796"/>
        <c:crosses val="autoZero"/>
        <c:auto val="1"/>
        <c:lblOffset val="100"/>
        <c:tickLblSkip val="1"/>
        <c:noMultiLvlLbl val="0"/>
      </c:catAx>
      <c:valAx>
        <c:axId val="406179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78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4"/>
          <c:y val="0.47425"/>
          <c:w val="0.062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Wymagania szczegółowe z zakresu szkoły podstawowej w egzaminie gimnazjalnym - kwiecień 2017 </a:t>
            </a:r>
          </a:p>
        </c:rich>
      </c:tx>
      <c:layout>
        <c:manualLayout>
          <c:xMode val="factor"/>
          <c:yMode val="factor"/>
          <c:x val="-0.0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3"/>
          <c:w val="0.915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Arkusz3!$C$31:$C$35</c:f>
              <c:strCache>
                <c:ptCount val="5"/>
                <c:pt idx="0">
                  <c:v>I.1.9.Uczeń wyciąga wnioski wynikające z przesłanek zawartych w tekście</c:v>
                </c:pt>
                <c:pt idx="1">
                  <c:v>I.3.3. Uczeń rozpoznaje części mowy</c:v>
                </c:pt>
                <c:pt idx="2">
                  <c:v>II.2.1.Uczeń dostrzega swoistość artystyczną dzieła</c:v>
                </c:pt>
                <c:pt idx="3">
                  <c:v>II.2.10.Uczeń charakteryzuje i ocenia bohaterów</c:v>
                </c:pt>
                <c:pt idx="4">
                  <c:v>II.3.1.Uczeń odbiera teksty kultury na poziomie dosłownym i przenośnym</c:v>
                </c:pt>
              </c:strCache>
            </c:strRef>
          </c:cat>
          <c:val>
            <c:numRef>
              <c:f>Arkusz3!$D$31:$D$35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Arkusz3!$E$30</c:f>
              <c:strCache>
                <c:ptCount val="1"/>
                <c:pt idx="0">
                  <c:v>wojew.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Arkusz3!$C$31:$C$35</c:f>
              <c:strCache>
                <c:ptCount val="5"/>
                <c:pt idx="0">
                  <c:v>I.1.9.Uczeń wyciąga wnioski wynikające z przesłanek zawartych w tekście</c:v>
                </c:pt>
                <c:pt idx="1">
                  <c:v>I.3.3. Uczeń rozpoznaje części mowy</c:v>
                </c:pt>
                <c:pt idx="2">
                  <c:v>II.2.1.Uczeń dostrzega swoistość artystyczną dzieła</c:v>
                </c:pt>
                <c:pt idx="3">
                  <c:v>II.2.10.Uczeń charakteryzuje i ocenia bohaterów</c:v>
                </c:pt>
                <c:pt idx="4">
                  <c:v>II.3.1.Uczeń odbiera teksty kultury na poziomie dosłownym i przenośnym</c:v>
                </c:pt>
              </c:strCache>
            </c:strRef>
          </c:cat>
          <c:val>
            <c:numRef>
              <c:f>Arkusz3!$E$31:$E$35</c:f>
              <c:numCache>
                <c:ptCount val="5"/>
                <c:pt idx="0">
                  <c:v>0.685</c:v>
                </c:pt>
                <c:pt idx="1">
                  <c:v>0.47</c:v>
                </c:pt>
                <c:pt idx="2">
                  <c:v>0.74</c:v>
                </c:pt>
                <c:pt idx="3">
                  <c:v>0.74</c:v>
                </c:pt>
                <c:pt idx="4">
                  <c:v>0.7</c:v>
                </c:pt>
              </c:numCache>
            </c:numRef>
          </c:val>
        </c:ser>
        <c:axId val="36556165"/>
        <c:axId val="60570030"/>
      </c:bar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0030"/>
        <c:crosses val="autoZero"/>
        <c:auto val="1"/>
        <c:lblOffset val="100"/>
        <c:tickLblSkip val="1"/>
        <c:noMultiLvlLbl val="0"/>
      </c:catAx>
      <c:valAx>
        <c:axId val="6057003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5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"/>
          <c:y val="0.46325"/>
          <c:w val="0.060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5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581650"/>
    <xdr:graphicFrame>
      <xdr:nvGraphicFramePr>
        <xdr:cNvPr id="1" name="Shape 1025"/>
        <xdr:cNvGraphicFramePr/>
      </xdr:nvGraphicFramePr>
      <xdr:xfrm>
        <a:off x="0" y="0"/>
        <a:ext cx="9305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1905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9.8515625" style="0" customWidth="1"/>
  </cols>
  <sheetData>
    <row r="1" ht="21" customHeight="1">
      <c r="A1" s="5"/>
    </row>
    <row r="3" ht="46.5">
      <c r="A3" s="6" t="s">
        <v>46</v>
      </c>
    </row>
    <row r="4" ht="30.75">
      <c r="A4" s="6" t="s">
        <v>33</v>
      </c>
    </row>
    <row r="5" ht="60" customHeight="1">
      <c r="A5" s="6" t="s">
        <v>23</v>
      </c>
    </row>
    <row r="6" ht="46.5">
      <c r="A6" s="6" t="s">
        <v>24</v>
      </c>
    </row>
    <row r="7" ht="30.75">
      <c r="A7" s="6" t="s">
        <v>47</v>
      </c>
    </row>
    <row r="9" ht="15">
      <c r="A9" s="5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I63"/>
  <sheetViews>
    <sheetView zoomScale="50" zoomScaleNormal="50" zoomScaleSheetLayoutView="50" zoomScalePageLayoutView="0" workbookViewId="0" topLeftCell="A1">
      <selection activeCell="H63" sqref="H63"/>
    </sheetView>
  </sheetViews>
  <sheetFormatPr defaultColWidth="9.140625" defaultRowHeight="12.75"/>
  <cols>
    <col min="1" max="1" width="4.57421875" style="7" customWidth="1"/>
    <col min="2" max="2" width="21.8515625" style="7" customWidth="1"/>
    <col min="3" max="22" width="6.7109375" style="7" customWidth="1"/>
    <col min="23" max="23" width="6.28125" style="7" customWidth="1"/>
    <col min="24" max="24" width="10.28125" style="7" customWidth="1"/>
    <col min="25" max="25" width="15.28125" style="7" customWidth="1"/>
    <col min="26" max="26" width="8.57421875" style="7" customWidth="1"/>
    <col min="27" max="27" width="10.57421875" style="7" customWidth="1"/>
    <col min="28" max="28" width="7.7109375" style="7" customWidth="1"/>
    <col min="29" max="29" width="7.421875" style="7" customWidth="1"/>
    <col min="30" max="30" width="12.140625" style="7" bestFit="1" customWidth="1"/>
    <col min="31" max="31" width="12.00390625" style="7" bestFit="1" customWidth="1"/>
    <col min="32" max="32" width="13.28125" style="8" bestFit="1" customWidth="1"/>
    <col min="33" max="33" width="10.7109375" style="7" customWidth="1"/>
    <col min="34" max="34" width="13.28125" style="7" customWidth="1"/>
    <col min="35" max="35" width="12.7109375" style="7" customWidth="1"/>
    <col min="36" max="16384" width="9.140625" style="7" customWidth="1"/>
  </cols>
  <sheetData>
    <row r="1" spans="1:29" ht="30">
      <c r="A1" s="108" t="s">
        <v>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12" ht="21" thickBot="1">
      <c r="A2" s="87" t="s">
        <v>11</v>
      </c>
      <c r="B2" s="87"/>
      <c r="C2" s="87"/>
      <c r="D2" s="87"/>
      <c r="E2" s="87"/>
      <c r="F2" s="87"/>
      <c r="G2" s="87"/>
      <c r="H2" s="87"/>
      <c r="I2" s="15"/>
      <c r="J2" s="15"/>
      <c r="K2" s="15"/>
      <c r="L2" s="15"/>
    </row>
    <row r="3" spans="1:35" ht="21">
      <c r="A3" s="88" t="s">
        <v>3</v>
      </c>
      <c r="B3" s="88"/>
      <c r="C3" s="88"/>
      <c r="D3" s="88"/>
      <c r="E3" s="16"/>
      <c r="F3" s="15"/>
      <c r="G3" s="88" t="s">
        <v>30</v>
      </c>
      <c r="H3" s="88"/>
      <c r="I3" s="88"/>
      <c r="J3" s="88"/>
      <c r="K3" s="92">
        <v>0.69</v>
      </c>
      <c r="L3" s="93"/>
      <c r="M3" s="13"/>
      <c r="N3" s="56"/>
      <c r="O3" s="13"/>
      <c r="P3" s="9"/>
      <c r="Q3" s="9"/>
      <c r="R3" s="89"/>
      <c r="S3" s="90"/>
      <c r="T3" s="90"/>
      <c r="U3" s="90"/>
      <c r="V3" s="9"/>
      <c r="W3" s="9"/>
      <c r="AG3" s="99" t="s">
        <v>22</v>
      </c>
      <c r="AH3" s="100"/>
      <c r="AI3" s="101"/>
    </row>
    <row r="4" spans="1:35" ht="21" thickBot="1">
      <c r="A4" s="15"/>
      <c r="B4" s="91" t="s">
        <v>29</v>
      </c>
      <c r="C4" s="91"/>
      <c r="D4" s="91"/>
      <c r="E4" s="86" t="e">
        <f>$AF$60</f>
        <v>#DIV/0!</v>
      </c>
      <c r="F4" s="86"/>
      <c r="G4" s="88" t="s">
        <v>31</v>
      </c>
      <c r="H4" s="88"/>
      <c r="I4" s="88"/>
      <c r="J4" s="88"/>
      <c r="K4" s="86">
        <v>0.67</v>
      </c>
      <c r="L4" s="86"/>
      <c r="AG4" s="102"/>
      <c r="AH4" s="103"/>
      <c r="AI4" s="104"/>
    </row>
    <row r="5" spans="1:35" ht="57.75" customHeight="1" thickBot="1">
      <c r="A5" s="109" t="s">
        <v>2</v>
      </c>
      <c r="B5" s="35" t="s">
        <v>8</v>
      </c>
      <c r="C5" s="53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115">
        <v>7</v>
      </c>
      <c r="J5" s="54">
        <v>8</v>
      </c>
      <c r="K5" s="54">
        <v>9</v>
      </c>
      <c r="L5" s="54">
        <v>10</v>
      </c>
      <c r="M5" s="54">
        <v>11</v>
      </c>
      <c r="N5" s="115">
        <v>12</v>
      </c>
      <c r="O5" s="54">
        <v>13</v>
      </c>
      <c r="P5" s="54">
        <v>14</v>
      </c>
      <c r="Q5" s="54">
        <v>15</v>
      </c>
      <c r="R5" s="54">
        <v>16</v>
      </c>
      <c r="S5" s="54">
        <v>17</v>
      </c>
      <c r="T5" s="54">
        <v>18</v>
      </c>
      <c r="U5" s="54">
        <v>19</v>
      </c>
      <c r="V5" s="55">
        <v>20</v>
      </c>
      <c r="W5" s="28">
        <v>21</v>
      </c>
      <c r="X5" s="122" t="s">
        <v>12</v>
      </c>
      <c r="Y5" s="123" t="s">
        <v>32</v>
      </c>
      <c r="Z5" s="123" t="s">
        <v>14</v>
      </c>
      <c r="AA5" s="123" t="s">
        <v>13</v>
      </c>
      <c r="AB5" s="123" t="s">
        <v>15</v>
      </c>
      <c r="AC5" s="124" t="s">
        <v>16</v>
      </c>
      <c r="AD5" s="113" t="s">
        <v>7</v>
      </c>
      <c r="AE5" s="147" t="s">
        <v>0</v>
      </c>
      <c r="AF5" s="105" t="s">
        <v>1</v>
      </c>
      <c r="AG5" s="105" t="s">
        <v>19</v>
      </c>
      <c r="AH5" s="105" t="s">
        <v>20</v>
      </c>
      <c r="AI5" s="96" t="s">
        <v>21</v>
      </c>
    </row>
    <row r="6" spans="1:35" ht="17.25">
      <c r="A6" s="110"/>
      <c r="B6" s="36" t="s">
        <v>9</v>
      </c>
      <c r="C6" s="37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116">
        <v>2</v>
      </c>
      <c r="J6" s="38">
        <v>1</v>
      </c>
      <c r="K6" s="38">
        <v>1</v>
      </c>
      <c r="L6" s="38">
        <v>1</v>
      </c>
      <c r="M6" s="38">
        <v>1</v>
      </c>
      <c r="N6" s="116">
        <v>1</v>
      </c>
      <c r="O6" s="38">
        <v>1</v>
      </c>
      <c r="P6" s="38">
        <v>1</v>
      </c>
      <c r="Q6" s="38">
        <v>1</v>
      </c>
      <c r="R6" s="38">
        <v>1</v>
      </c>
      <c r="S6" s="38">
        <v>1</v>
      </c>
      <c r="T6" s="38">
        <v>1</v>
      </c>
      <c r="U6" s="38">
        <v>1</v>
      </c>
      <c r="V6" s="39">
        <v>1</v>
      </c>
      <c r="W6" s="73">
        <v>1</v>
      </c>
      <c r="X6" s="125">
        <v>4</v>
      </c>
      <c r="Y6" s="126">
        <v>1</v>
      </c>
      <c r="Z6" s="126">
        <v>1</v>
      </c>
      <c r="AA6" s="126">
        <v>2</v>
      </c>
      <c r="AB6" s="126">
        <v>1</v>
      </c>
      <c r="AC6" s="127">
        <v>1</v>
      </c>
      <c r="AD6" s="106"/>
      <c r="AE6" s="148"/>
      <c r="AF6" s="106"/>
      <c r="AG6" s="106"/>
      <c r="AH6" s="106"/>
      <c r="AI6" s="97"/>
    </row>
    <row r="7" spans="1:35" ht="18" thickBot="1">
      <c r="A7" s="111"/>
      <c r="B7" s="40" t="s">
        <v>10</v>
      </c>
      <c r="C7" s="69" t="s">
        <v>34</v>
      </c>
      <c r="D7" s="70" t="s">
        <v>34</v>
      </c>
      <c r="E7" s="70" t="s">
        <v>34</v>
      </c>
      <c r="F7" s="70" t="s">
        <v>34</v>
      </c>
      <c r="G7" s="71" t="s">
        <v>35</v>
      </c>
      <c r="H7" s="70" t="s">
        <v>34</v>
      </c>
      <c r="I7" s="117" t="s">
        <v>36</v>
      </c>
      <c r="J7" s="70" t="s">
        <v>34</v>
      </c>
      <c r="K7" s="71" t="s">
        <v>35</v>
      </c>
      <c r="L7" s="70" t="s">
        <v>34</v>
      </c>
      <c r="M7" s="70" t="s">
        <v>34</v>
      </c>
      <c r="N7" s="117" t="s">
        <v>36</v>
      </c>
      <c r="O7" s="71" t="s">
        <v>35</v>
      </c>
      <c r="P7" s="70" t="s">
        <v>34</v>
      </c>
      <c r="Q7" s="70" t="s">
        <v>34</v>
      </c>
      <c r="R7" s="70" t="s">
        <v>34</v>
      </c>
      <c r="S7" s="70" t="s">
        <v>34</v>
      </c>
      <c r="T7" s="71" t="s">
        <v>35</v>
      </c>
      <c r="U7" s="71" t="s">
        <v>35</v>
      </c>
      <c r="V7" s="72" t="s">
        <v>35</v>
      </c>
      <c r="W7" s="74" t="s">
        <v>34</v>
      </c>
      <c r="X7" s="128" t="s">
        <v>36</v>
      </c>
      <c r="Y7" s="117" t="s">
        <v>36</v>
      </c>
      <c r="Z7" s="117" t="s">
        <v>36</v>
      </c>
      <c r="AA7" s="117" t="s">
        <v>36</v>
      </c>
      <c r="AB7" s="117" t="s">
        <v>36</v>
      </c>
      <c r="AC7" s="129" t="s">
        <v>36</v>
      </c>
      <c r="AD7" s="114"/>
      <c r="AE7" s="149"/>
      <c r="AF7" s="112"/>
      <c r="AG7" s="107"/>
      <c r="AH7" s="107"/>
      <c r="AI7" s="98"/>
    </row>
    <row r="8" spans="1:35" ht="18" thickBot="1">
      <c r="A8" s="41">
        <v>1</v>
      </c>
      <c r="B8" s="42"/>
      <c r="C8" s="43"/>
      <c r="D8" s="44"/>
      <c r="E8" s="44"/>
      <c r="F8" s="44"/>
      <c r="G8" s="44"/>
      <c r="H8" s="44"/>
      <c r="I8" s="118"/>
      <c r="J8" s="44"/>
      <c r="K8" s="44"/>
      <c r="L8" s="44"/>
      <c r="M8" s="44"/>
      <c r="N8" s="118"/>
      <c r="O8" s="44"/>
      <c r="P8" s="44"/>
      <c r="Q8" s="44"/>
      <c r="R8" s="44"/>
      <c r="S8" s="44"/>
      <c r="T8" s="44"/>
      <c r="U8" s="44"/>
      <c r="V8" s="45"/>
      <c r="W8" s="41"/>
      <c r="X8" s="130"/>
      <c r="Y8" s="118"/>
      <c r="Z8" s="118"/>
      <c r="AA8" s="118"/>
      <c r="AB8" s="118"/>
      <c r="AC8" s="130"/>
      <c r="AD8" s="46">
        <f>SUM($C8:$W8)</f>
        <v>0</v>
      </c>
      <c r="AE8" s="41">
        <f>SUM($X8:$AC8)</f>
        <v>0</v>
      </c>
      <c r="AF8" s="47">
        <f>SUM($AD8:$AE8)</f>
        <v>0</v>
      </c>
      <c r="AG8" s="48">
        <f>$C8+$D8+$E8+$F8+$H8+$J8+$L8+$M8+$P8+$Q8+$R8+$S8+$W8</f>
        <v>0</v>
      </c>
      <c r="AH8" s="48">
        <f>$G8+$K8+$O8+$T8+$U8+$V8</f>
        <v>0</v>
      </c>
      <c r="AI8" s="58">
        <f>$I8+$N8+$X8+$Y8+$Z8+$AA8+$AB8+$AC8</f>
        <v>0</v>
      </c>
    </row>
    <row r="9" spans="1:35" ht="18" thickBot="1">
      <c r="A9" s="49">
        <v>2</v>
      </c>
      <c r="B9" s="50"/>
      <c r="C9" s="43"/>
      <c r="D9" s="44"/>
      <c r="E9" s="44"/>
      <c r="F9" s="44"/>
      <c r="G9" s="44"/>
      <c r="H9" s="44"/>
      <c r="I9" s="118"/>
      <c r="J9" s="44"/>
      <c r="K9" s="44"/>
      <c r="L9" s="44"/>
      <c r="M9" s="44"/>
      <c r="N9" s="118"/>
      <c r="O9" s="44"/>
      <c r="P9" s="44"/>
      <c r="Q9" s="44"/>
      <c r="R9" s="44"/>
      <c r="S9" s="44"/>
      <c r="T9" s="44"/>
      <c r="U9" s="44"/>
      <c r="V9" s="45"/>
      <c r="W9" s="41"/>
      <c r="X9" s="130"/>
      <c r="Y9" s="118"/>
      <c r="Z9" s="118"/>
      <c r="AA9" s="118"/>
      <c r="AB9" s="118"/>
      <c r="AC9" s="130"/>
      <c r="AD9" s="46">
        <f aca="true" t="shared" si="0" ref="AD9:AD57">SUM($C9:$W9)</f>
        <v>0</v>
      </c>
      <c r="AE9" s="41">
        <f aca="true" t="shared" si="1" ref="AE9:AE57">SUM($X9:$AC9)</f>
        <v>0</v>
      </c>
      <c r="AF9" s="47">
        <f aca="true" t="shared" si="2" ref="AF9:AF57">SUM($AD9:$AE9)</f>
        <v>0</v>
      </c>
      <c r="AG9" s="48">
        <f aca="true" t="shared" si="3" ref="AG9:AG57">$C9+$D9+$E9+$F9+$H9+$J9+$L9+$M9+$P9+$Q9+$R9+$S9+$W9</f>
        <v>0</v>
      </c>
      <c r="AH9" s="48">
        <f aca="true" t="shared" si="4" ref="AH9:AH57">$G9+$K9+$O9+$T9+$U9+$V9</f>
        <v>0</v>
      </c>
      <c r="AI9" s="58">
        <f aca="true" t="shared" si="5" ref="AI9:AI57">$I9+$N9+$X9+$Y9+$Z9+$AA9+$AB9+$AC9</f>
        <v>0</v>
      </c>
    </row>
    <row r="10" spans="1:35" ht="18" thickBot="1">
      <c r="A10" s="49">
        <v>3</v>
      </c>
      <c r="B10" s="50"/>
      <c r="C10" s="43"/>
      <c r="D10" s="44"/>
      <c r="E10" s="44"/>
      <c r="F10" s="44"/>
      <c r="G10" s="44"/>
      <c r="H10" s="44"/>
      <c r="I10" s="118"/>
      <c r="J10" s="44"/>
      <c r="K10" s="44"/>
      <c r="L10" s="44"/>
      <c r="M10" s="44"/>
      <c r="N10" s="118"/>
      <c r="O10" s="44"/>
      <c r="P10" s="44"/>
      <c r="Q10" s="44"/>
      <c r="R10" s="44"/>
      <c r="S10" s="44"/>
      <c r="T10" s="44"/>
      <c r="U10" s="44"/>
      <c r="V10" s="45"/>
      <c r="W10" s="41"/>
      <c r="X10" s="130"/>
      <c r="Y10" s="118"/>
      <c r="Z10" s="118"/>
      <c r="AA10" s="118"/>
      <c r="AB10" s="118"/>
      <c r="AC10" s="130"/>
      <c r="AD10" s="46">
        <f t="shared" si="0"/>
        <v>0</v>
      </c>
      <c r="AE10" s="41">
        <f t="shared" si="1"/>
        <v>0</v>
      </c>
      <c r="AF10" s="47">
        <f t="shared" si="2"/>
        <v>0</v>
      </c>
      <c r="AG10" s="48">
        <f t="shared" si="3"/>
        <v>0</v>
      </c>
      <c r="AH10" s="48">
        <f t="shared" si="4"/>
        <v>0</v>
      </c>
      <c r="AI10" s="58">
        <f t="shared" si="5"/>
        <v>0</v>
      </c>
    </row>
    <row r="11" spans="1:35" ht="18" thickBot="1">
      <c r="A11" s="49">
        <v>4</v>
      </c>
      <c r="B11" s="50"/>
      <c r="C11" s="43"/>
      <c r="D11" s="44"/>
      <c r="E11" s="44"/>
      <c r="F11" s="44"/>
      <c r="G11" s="44"/>
      <c r="H11" s="44"/>
      <c r="I11" s="118"/>
      <c r="J11" s="44"/>
      <c r="K11" s="44"/>
      <c r="L11" s="44"/>
      <c r="M11" s="44"/>
      <c r="N11" s="118"/>
      <c r="O11" s="44"/>
      <c r="P11" s="44"/>
      <c r="Q11" s="44"/>
      <c r="R11" s="44"/>
      <c r="S11" s="44"/>
      <c r="T11" s="44"/>
      <c r="U11" s="44"/>
      <c r="V11" s="45"/>
      <c r="W11" s="41"/>
      <c r="X11" s="130"/>
      <c r="Y11" s="118"/>
      <c r="Z11" s="118"/>
      <c r="AA11" s="118"/>
      <c r="AB11" s="118"/>
      <c r="AC11" s="130"/>
      <c r="AD11" s="46">
        <f t="shared" si="0"/>
        <v>0</v>
      </c>
      <c r="AE11" s="41">
        <f t="shared" si="1"/>
        <v>0</v>
      </c>
      <c r="AF11" s="47">
        <f t="shared" si="2"/>
        <v>0</v>
      </c>
      <c r="AG11" s="48">
        <f t="shared" si="3"/>
        <v>0</v>
      </c>
      <c r="AH11" s="48">
        <f t="shared" si="4"/>
        <v>0</v>
      </c>
      <c r="AI11" s="58">
        <f t="shared" si="5"/>
        <v>0</v>
      </c>
    </row>
    <row r="12" spans="1:35" ht="18" thickBot="1">
      <c r="A12" s="49">
        <v>5</v>
      </c>
      <c r="B12" s="50"/>
      <c r="C12" s="43"/>
      <c r="D12" s="44"/>
      <c r="E12" s="44"/>
      <c r="F12" s="44"/>
      <c r="G12" s="44"/>
      <c r="H12" s="44"/>
      <c r="I12" s="118"/>
      <c r="J12" s="44"/>
      <c r="K12" s="44"/>
      <c r="L12" s="44"/>
      <c r="M12" s="44"/>
      <c r="N12" s="118"/>
      <c r="O12" s="44"/>
      <c r="P12" s="44"/>
      <c r="Q12" s="44"/>
      <c r="R12" s="44"/>
      <c r="S12" s="44"/>
      <c r="T12" s="44"/>
      <c r="U12" s="44"/>
      <c r="V12" s="45"/>
      <c r="W12" s="41"/>
      <c r="X12" s="130"/>
      <c r="Y12" s="118"/>
      <c r="Z12" s="118"/>
      <c r="AA12" s="118"/>
      <c r="AB12" s="118"/>
      <c r="AC12" s="130"/>
      <c r="AD12" s="46">
        <f t="shared" si="0"/>
        <v>0</v>
      </c>
      <c r="AE12" s="41">
        <f t="shared" si="1"/>
        <v>0</v>
      </c>
      <c r="AF12" s="47">
        <f t="shared" si="2"/>
        <v>0</v>
      </c>
      <c r="AG12" s="48">
        <f t="shared" si="3"/>
        <v>0</v>
      </c>
      <c r="AH12" s="48">
        <f t="shared" si="4"/>
        <v>0</v>
      </c>
      <c r="AI12" s="58">
        <f t="shared" si="5"/>
        <v>0</v>
      </c>
    </row>
    <row r="13" spans="1:35" ht="18" thickBot="1">
      <c r="A13" s="49">
        <v>6</v>
      </c>
      <c r="B13" s="50"/>
      <c r="C13" s="43"/>
      <c r="D13" s="44"/>
      <c r="E13" s="44"/>
      <c r="F13" s="44"/>
      <c r="G13" s="44"/>
      <c r="H13" s="44"/>
      <c r="I13" s="118"/>
      <c r="J13" s="44"/>
      <c r="K13" s="44"/>
      <c r="L13" s="44"/>
      <c r="M13" s="44"/>
      <c r="N13" s="118"/>
      <c r="O13" s="44"/>
      <c r="P13" s="44"/>
      <c r="Q13" s="44"/>
      <c r="R13" s="44"/>
      <c r="S13" s="44"/>
      <c r="T13" s="44"/>
      <c r="U13" s="44"/>
      <c r="V13" s="45"/>
      <c r="W13" s="41"/>
      <c r="X13" s="130"/>
      <c r="Y13" s="118"/>
      <c r="Z13" s="118"/>
      <c r="AA13" s="118"/>
      <c r="AB13" s="118"/>
      <c r="AC13" s="130"/>
      <c r="AD13" s="46">
        <f t="shared" si="0"/>
        <v>0</v>
      </c>
      <c r="AE13" s="41">
        <f t="shared" si="1"/>
        <v>0</v>
      </c>
      <c r="AF13" s="47">
        <f t="shared" si="2"/>
        <v>0</v>
      </c>
      <c r="AG13" s="48">
        <f t="shared" si="3"/>
        <v>0</v>
      </c>
      <c r="AH13" s="48">
        <f t="shared" si="4"/>
        <v>0</v>
      </c>
      <c r="AI13" s="58">
        <f t="shared" si="5"/>
        <v>0</v>
      </c>
    </row>
    <row r="14" spans="1:35" ht="18" thickBot="1">
      <c r="A14" s="49">
        <v>7</v>
      </c>
      <c r="B14" s="50"/>
      <c r="C14" s="43"/>
      <c r="D14" s="44"/>
      <c r="E14" s="44"/>
      <c r="F14" s="44"/>
      <c r="G14" s="44"/>
      <c r="H14" s="44"/>
      <c r="I14" s="118"/>
      <c r="J14" s="44"/>
      <c r="K14" s="44"/>
      <c r="L14" s="44"/>
      <c r="M14" s="44"/>
      <c r="N14" s="118"/>
      <c r="O14" s="44"/>
      <c r="P14" s="44"/>
      <c r="Q14" s="44"/>
      <c r="R14" s="44"/>
      <c r="S14" s="44"/>
      <c r="T14" s="44"/>
      <c r="U14" s="44"/>
      <c r="V14" s="45"/>
      <c r="W14" s="41"/>
      <c r="X14" s="130"/>
      <c r="Y14" s="118"/>
      <c r="Z14" s="118"/>
      <c r="AA14" s="118"/>
      <c r="AB14" s="118"/>
      <c r="AC14" s="130"/>
      <c r="AD14" s="46">
        <f t="shared" si="0"/>
        <v>0</v>
      </c>
      <c r="AE14" s="41">
        <f t="shared" si="1"/>
        <v>0</v>
      </c>
      <c r="AF14" s="47">
        <f t="shared" si="2"/>
        <v>0</v>
      </c>
      <c r="AG14" s="48">
        <f t="shared" si="3"/>
        <v>0</v>
      </c>
      <c r="AH14" s="48">
        <f t="shared" si="4"/>
        <v>0</v>
      </c>
      <c r="AI14" s="58">
        <f t="shared" si="5"/>
        <v>0</v>
      </c>
    </row>
    <row r="15" spans="1:35" ht="18" thickBot="1">
      <c r="A15" s="49">
        <v>8</v>
      </c>
      <c r="B15" s="50"/>
      <c r="C15" s="43"/>
      <c r="D15" s="44"/>
      <c r="E15" s="44"/>
      <c r="F15" s="44"/>
      <c r="G15" s="44"/>
      <c r="H15" s="44"/>
      <c r="I15" s="118"/>
      <c r="J15" s="44"/>
      <c r="K15" s="44"/>
      <c r="L15" s="44"/>
      <c r="M15" s="44"/>
      <c r="N15" s="118"/>
      <c r="O15" s="44"/>
      <c r="P15" s="44"/>
      <c r="Q15" s="44"/>
      <c r="R15" s="44"/>
      <c r="S15" s="44"/>
      <c r="T15" s="44"/>
      <c r="U15" s="44"/>
      <c r="V15" s="45"/>
      <c r="W15" s="41"/>
      <c r="X15" s="130"/>
      <c r="Y15" s="118"/>
      <c r="Z15" s="118"/>
      <c r="AA15" s="118"/>
      <c r="AB15" s="118"/>
      <c r="AC15" s="130"/>
      <c r="AD15" s="46">
        <f t="shared" si="0"/>
        <v>0</v>
      </c>
      <c r="AE15" s="41">
        <f t="shared" si="1"/>
        <v>0</v>
      </c>
      <c r="AF15" s="47">
        <f t="shared" si="2"/>
        <v>0</v>
      </c>
      <c r="AG15" s="48">
        <f t="shared" si="3"/>
        <v>0</v>
      </c>
      <c r="AH15" s="48">
        <f t="shared" si="4"/>
        <v>0</v>
      </c>
      <c r="AI15" s="58">
        <f t="shared" si="5"/>
        <v>0</v>
      </c>
    </row>
    <row r="16" spans="1:35" ht="18" thickBot="1">
      <c r="A16" s="49">
        <v>9</v>
      </c>
      <c r="B16" s="50"/>
      <c r="C16" s="43"/>
      <c r="D16" s="44"/>
      <c r="E16" s="44"/>
      <c r="F16" s="44"/>
      <c r="G16" s="44"/>
      <c r="H16" s="44"/>
      <c r="I16" s="118"/>
      <c r="J16" s="44"/>
      <c r="K16" s="44"/>
      <c r="L16" s="44"/>
      <c r="M16" s="44"/>
      <c r="N16" s="118"/>
      <c r="O16" s="44"/>
      <c r="P16" s="44"/>
      <c r="Q16" s="44"/>
      <c r="R16" s="44"/>
      <c r="S16" s="44"/>
      <c r="T16" s="44"/>
      <c r="U16" s="44"/>
      <c r="V16" s="45"/>
      <c r="W16" s="41"/>
      <c r="X16" s="130"/>
      <c r="Y16" s="118"/>
      <c r="Z16" s="118"/>
      <c r="AA16" s="118"/>
      <c r="AB16" s="118"/>
      <c r="AC16" s="130"/>
      <c r="AD16" s="46">
        <f t="shared" si="0"/>
        <v>0</v>
      </c>
      <c r="AE16" s="41">
        <f t="shared" si="1"/>
        <v>0</v>
      </c>
      <c r="AF16" s="47">
        <f t="shared" si="2"/>
        <v>0</v>
      </c>
      <c r="AG16" s="48">
        <f t="shared" si="3"/>
        <v>0</v>
      </c>
      <c r="AH16" s="48">
        <f t="shared" si="4"/>
        <v>0</v>
      </c>
      <c r="AI16" s="58">
        <f t="shared" si="5"/>
        <v>0</v>
      </c>
    </row>
    <row r="17" spans="1:35" ht="18" thickBot="1">
      <c r="A17" s="49">
        <v>10</v>
      </c>
      <c r="B17" s="50"/>
      <c r="C17" s="43"/>
      <c r="D17" s="44"/>
      <c r="E17" s="44"/>
      <c r="F17" s="44"/>
      <c r="G17" s="44"/>
      <c r="H17" s="44"/>
      <c r="I17" s="118"/>
      <c r="J17" s="44"/>
      <c r="K17" s="44"/>
      <c r="L17" s="44"/>
      <c r="M17" s="44"/>
      <c r="N17" s="118"/>
      <c r="O17" s="44"/>
      <c r="P17" s="44"/>
      <c r="Q17" s="44"/>
      <c r="R17" s="44"/>
      <c r="S17" s="44"/>
      <c r="T17" s="44"/>
      <c r="U17" s="44"/>
      <c r="V17" s="45"/>
      <c r="W17" s="41"/>
      <c r="X17" s="130"/>
      <c r="Y17" s="118"/>
      <c r="Z17" s="118"/>
      <c r="AA17" s="118"/>
      <c r="AB17" s="118"/>
      <c r="AC17" s="130"/>
      <c r="AD17" s="46">
        <f t="shared" si="0"/>
        <v>0</v>
      </c>
      <c r="AE17" s="41">
        <f t="shared" si="1"/>
        <v>0</v>
      </c>
      <c r="AF17" s="47">
        <f t="shared" si="2"/>
        <v>0</v>
      </c>
      <c r="AG17" s="48">
        <f t="shared" si="3"/>
        <v>0</v>
      </c>
      <c r="AH17" s="48">
        <f t="shared" si="4"/>
        <v>0</v>
      </c>
      <c r="AI17" s="58">
        <f t="shared" si="5"/>
        <v>0</v>
      </c>
    </row>
    <row r="18" spans="1:35" ht="18" thickBot="1">
      <c r="A18" s="49">
        <v>11</v>
      </c>
      <c r="B18" s="50"/>
      <c r="C18" s="43"/>
      <c r="D18" s="44"/>
      <c r="E18" s="44"/>
      <c r="F18" s="44"/>
      <c r="G18" s="44"/>
      <c r="H18" s="44"/>
      <c r="I18" s="118"/>
      <c r="J18" s="44"/>
      <c r="K18" s="44"/>
      <c r="L18" s="44"/>
      <c r="M18" s="44"/>
      <c r="N18" s="118"/>
      <c r="O18" s="44"/>
      <c r="P18" s="44"/>
      <c r="Q18" s="44"/>
      <c r="R18" s="44"/>
      <c r="S18" s="44"/>
      <c r="T18" s="44"/>
      <c r="U18" s="44"/>
      <c r="V18" s="45"/>
      <c r="W18" s="41"/>
      <c r="X18" s="130"/>
      <c r="Y18" s="118"/>
      <c r="Z18" s="118"/>
      <c r="AA18" s="118"/>
      <c r="AB18" s="118"/>
      <c r="AC18" s="130"/>
      <c r="AD18" s="46">
        <f t="shared" si="0"/>
        <v>0</v>
      </c>
      <c r="AE18" s="41">
        <f t="shared" si="1"/>
        <v>0</v>
      </c>
      <c r="AF18" s="47">
        <f t="shared" si="2"/>
        <v>0</v>
      </c>
      <c r="AG18" s="48">
        <f t="shared" si="3"/>
        <v>0</v>
      </c>
      <c r="AH18" s="48">
        <f t="shared" si="4"/>
        <v>0</v>
      </c>
      <c r="AI18" s="58">
        <f t="shared" si="5"/>
        <v>0</v>
      </c>
    </row>
    <row r="19" spans="1:35" ht="18" thickBot="1">
      <c r="A19" s="49">
        <v>12</v>
      </c>
      <c r="B19" s="50"/>
      <c r="C19" s="43"/>
      <c r="D19" s="44"/>
      <c r="E19" s="44"/>
      <c r="F19" s="44"/>
      <c r="G19" s="44"/>
      <c r="H19" s="44"/>
      <c r="I19" s="118"/>
      <c r="J19" s="44"/>
      <c r="K19" s="44"/>
      <c r="L19" s="44"/>
      <c r="M19" s="44"/>
      <c r="N19" s="118"/>
      <c r="O19" s="44"/>
      <c r="P19" s="44"/>
      <c r="Q19" s="44"/>
      <c r="R19" s="44"/>
      <c r="S19" s="44"/>
      <c r="T19" s="44"/>
      <c r="U19" s="44"/>
      <c r="V19" s="45"/>
      <c r="W19" s="41"/>
      <c r="X19" s="130"/>
      <c r="Y19" s="118"/>
      <c r="Z19" s="118"/>
      <c r="AA19" s="118"/>
      <c r="AB19" s="118"/>
      <c r="AC19" s="130"/>
      <c r="AD19" s="46">
        <f t="shared" si="0"/>
        <v>0</v>
      </c>
      <c r="AE19" s="41">
        <f t="shared" si="1"/>
        <v>0</v>
      </c>
      <c r="AF19" s="47">
        <f t="shared" si="2"/>
        <v>0</v>
      </c>
      <c r="AG19" s="48">
        <f t="shared" si="3"/>
        <v>0</v>
      </c>
      <c r="AH19" s="48">
        <f t="shared" si="4"/>
        <v>0</v>
      </c>
      <c r="AI19" s="58">
        <f t="shared" si="5"/>
        <v>0</v>
      </c>
    </row>
    <row r="20" spans="1:35" ht="18" thickBot="1">
      <c r="A20" s="49">
        <v>13</v>
      </c>
      <c r="B20" s="50"/>
      <c r="C20" s="43"/>
      <c r="D20" s="44"/>
      <c r="E20" s="44"/>
      <c r="F20" s="44"/>
      <c r="G20" s="44"/>
      <c r="H20" s="44"/>
      <c r="I20" s="118"/>
      <c r="J20" s="44"/>
      <c r="K20" s="44"/>
      <c r="L20" s="44"/>
      <c r="M20" s="44"/>
      <c r="N20" s="118"/>
      <c r="O20" s="44"/>
      <c r="P20" s="44"/>
      <c r="Q20" s="44"/>
      <c r="R20" s="44"/>
      <c r="S20" s="44"/>
      <c r="T20" s="44"/>
      <c r="U20" s="44"/>
      <c r="V20" s="45"/>
      <c r="W20" s="41"/>
      <c r="X20" s="130"/>
      <c r="Y20" s="118"/>
      <c r="Z20" s="118"/>
      <c r="AA20" s="118"/>
      <c r="AB20" s="118"/>
      <c r="AC20" s="130"/>
      <c r="AD20" s="46">
        <f t="shared" si="0"/>
        <v>0</v>
      </c>
      <c r="AE20" s="41">
        <f t="shared" si="1"/>
        <v>0</v>
      </c>
      <c r="AF20" s="47">
        <f t="shared" si="2"/>
        <v>0</v>
      </c>
      <c r="AG20" s="48">
        <f t="shared" si="3"/>
        <v>0</v>
      </c>
      <c r="AH20" s="48">
        <f t="shared" si="4"/>
        <v>0</v>
      </c>
      <c r="AI20" s="58">
        <f t="shared" si="5"/>
        <v>0</v>
      </c>
    </row>
    <row r="21" spans="1:35" ht="18" thickBot="1">
      <c r="A21" s="49">
        <v>14</v>
      </c>
      <c r="B21" s="50"/>
      <c r="C21" s="43"/>
      <c r="D21" s="44"/>
      <c r="E21" s="44"/>
      <c r="F21" s="44"/>
      <c r="G21" s="44"/>
      <c r="H21" s="44"/>
      <c r="I21" s="118"/>
      <c r="J21" s="44"/>
      <c r="K21" s="44"/>
      <c r="L21" s="44"/>
      <c r="M21" s="44"/>
      <c r="N21" s="118"/>
      <c r="O21" s="44"/>
      <c r="P21" s="44"/>
      <c r="Q21" s="44"/>
      <c r="R21" s="44"/>
      <c r="S21" s="44"/>
      <c r="T21" s="44"/>
      <c r="U21" s="44"/>
      <c r="V21" s="45"/>
      <c r="W21" s="41"/>
      <c r="X21" s="130"/>
      <c r="Y21" s="118"/>
      <c r="Z21" s="118"/>
      <c r="AA21" s="118"/>
      <c r="AB21" s="118"/>
      <c r="AC21" s="130"/>
      <c r="AD21" s="46">
        <f t="shared" si="0"/>
        <v>0</v>
      </c>
      <c r="AE21" s="41">
        <f t="shared" si="1"/>
        <v>0</v>
      </c>
      <c r="AF21" s="47">
        <f t="shared" si="2"/>
        <v>0</v>
      </c>
      <c r="AG21" s="48">
        <f t="shared" si="3"/>
        <v>0</v>
      </c>
      <c r="AH21" s="48">
        <f t="shared" si="4"/>
        <v>0</v>
      </c>
      <c r="AI21" s="58">
        <f t="shared" si="5"/>
        <v>0</v>
      </c>
    </row>
    <row r="22" spans="1:35" ht="18" thickBot="1">
      <c r="A22" s="49">
        <v>15</v>
      </c>
      <c r="B22" s="50"/>
      <c r="C22" s="43"/>
      <c r="D22" s="44"/>
      <c r="E22" s="44"/>
      <c r="F22" s="44"/>
      <c r="G22" s="44"/>
      <c r="H22" s="44"/>
      <c r="I22" s="118"/>
      <c r="J22" s="44"/>
      <c r="K22" s="44"/>
      <c r="L22" s="44"/>
      <c r="M22" s="44"/>
      <c r="N22" s="118"/>
      <c r="O22" s="44"/>
      <c r="P22" s="44"/>
      <c r="Q22" s="44"/>
      <c r="R22" s="44"/>
      <c r="S22" s="44"/>
      <c r="T22" s="44"/>
      <c r="U22" s="44"/>
      <c r="V22" s="45"/>
      <c r="W22" s="41"/>
      <c r="X22" s="130"/>
      <c r="Y22" s="118"/>
      <c r="Z22" s="118"/>
      <c r="AA22" s="118"/>
      <c r="AB22" s="118"/>
      <c r="AC22" s="130"/>
      <c r="AD22" s="46">
        <f t="shared" si="0"/>
        <v>0</v>
      </c>
      <c r="AE22" s="41">
        <f t="shared" si="1"/>
        <v>0</v>
      </c>
      <c r="AF22" s="47">
        <f t="shared" si="2"/>
        <v>0</v>
      </c>
      <c r="AG22" s="48">
        <f t="shared" si="3"/>
        <v>0</v>
      </c>
      <c r="AH22" s="48">
        <f t="shared" si="4"/>
        <v>0</v>
      </c>
      <c r="AI22" s="58">
        <f t="shared" si="5"/>
        <v>0</v>
      </c>
    </row>
    <row r="23" spans="1:35" ht="18" thickBot="1">
      <c r="A23" s="49">
        <v>16</v>
      </c>
      <c r="B23" s="50"/>
      <c r="C23" s="43"/>
      <c r="D23" s="44"/>
      <c r="E23" s="44"/>
      <c r="F23" s="44"/>
      <c r="G23" s="44"/>
      <c r="H23" s="44"/>
      <c r="I23" s="118"/>
      <c r="J23" s="44"/>
      <c r="K23" s="44"/>
      <c r="L23" s="44"/>
      <c r="M23" s="44"/>
      <c r="N23" s="118"/>
      <c r="O23" s="44"/>
      <c r="P23" s="44"/>
      <c r="Q23" s="44"/>
      <c r="R23" s="44"/>
      <c r="S23" s="44"/>
      <c r="T23" s="44"/>
      <c r="U23" s="44"/>
      <c r="V23" s="45"/>
      <c r="W23" s="41"/>
      <c r="X23" s="130"/>
      <c r="Y23" s="118"/>
      <c r="Z23" s="118"/>
      <c r="AA23" s="118"/>
      <c r="AB23" s="118"/>
      <c r="AC23" s="130"/>
      <c r="AD23" s="46">
        <f t="shared" si="0"/>
        <v>0</v>
      </c>
      <c r="AE23" s="41">
        <f t="shared" si="1"/>
        <v>0</v>
      </c>
      <c r="AF23" s="47">
        <f t="shared" si="2"/>
        <v>0</v>
      </c>
      <c r="AG23" s="48">
        <f t="shared" si="3"/>
        <v>0</v>
      </c>
      <c r="AH23" s="48">
        <f t="shared" si="4"/>
        <v>0</v>
      </c>
      <c r="AI23" s="58">
        <f t="shared" si="5"/>
        <v>0</v>
      </c>
    </row>
    <row r="24" spans="1:35" ht="18" thickBot="1">
      <c r="A24" s="49">
        <v>17</v>
      </c>
      <c r="B24" s="42"/>
      <c r="C24" s="43"/>
      <c r="D24" s="44"/>
      <c r="E24" s="44"/>
      <c r="F24" s="44"/>
      <c r="G24" s="44"/>
      <c r="H24" s="44"/>
      <c r="I24" s="118"/>
      <c r="J24" s="44"/>
      <c r="K24" s="44"/>
      <c r="L24" s="44"/>
      <c r="M24" s="44"/>
      <c r="N24" s="118"/>
      <c r="O24" s="44"/>
      <c r="P24" s="44"/>
      <c r="Q24" s="44"/>
      <c r="R24" s="44"/>
      <c r="S24" s="44"/>
      <c r="T24" s="44"/>
      <c r="U24" s="44"/>
      <c r="V24" s="45"/>
      <c r="W24" s="41"/>
      <c r="X24" s="130"/>
      <c r="Y24" s="118"/>
      <c r="Z24" s="118"/>
      <c r="AA24" s="118"/>
      <c r="AB24" s="118"/>
      <c r="AC24" s="130"/>
      <c r="AD24" s="46">
        <f t="shared" si="0"/>
        <v>0</v>
      </c>
      <c r="AE24" s="41">
        <f t="shared" si="1"/>
        <v>0</v>
      </c>
      <c r="AF24" s="47">
        <f t="shared" si="2"/>
        <v>0</v>
      </c>
      <c r="AG24" s="48">
        <f t="shared" si="3"/>
        <v>0</v>
      </c>
      <c r="AH24" s="48">
        <f t="shared" si="4"/>
        <v>0</v>
      </c>
      <c r="AI24" s="58">
        <f t="shared" si="5"/>
        <v>0</v>
      </c>
    </row>
    <row r="25" spans="1:35" ht="18" thickBot="1">
      <c r="A25" s="49">
        <v>18</v>
      </c>
      <c r="B25" s="50"/>
      <c r="C25" s="43"/>
      <c r="D25" s="44"/>
      <c r="E25" s="44"/>
      <c r="F25" s="44"/>
      <c r="G25" s="44"/>
      <c r="H25" s="44"/>
      <c r="I25" s="118"/>
      <c r="J25" s="44"/>
      <c r="K25" s="44"/>
      <c r="L25" s="44"/>
      <c r="M25" s="44"/>
      <c r="N25" s="118"/>
      <c r="O25" s="44"/>
      <c r="P25" s="44"/>
      <c r="Q25" s="44"/>
      <c r="R25" s="44"/>
      <c r="S25" s="44"/>
      <c r="T25" s="44"/>
      <c r="U25" s="44"/>
      <c r="V25" s="45"/>
      <c r="W25" s="41"/>
      <c r="X25" s="130"/>
      <c r="Y25" s="118"/>
      <c r="Z25" s="118"/>
      <c r="AA25" s="118"/>
      <c r="AB25" s="118"/>
      <c r="AC25" s="130"/>
      <c r="AD25" s="46">
        <f t="shared" si="0"/>
        <v>0</v>
      </c>
      <c r="AE25" s="41">
        <f t="shared" si="1"/>
        <v>0</v>
      </c>
      <c r="AF25" s="47">
        <f t="shared" si="2"/>
        <v>0</v>
      </c>
      <c r="AG25" s="48">
        <f t="shared" si="3"/>
        <v>0</v>
      </c>
      <c r="AH25" s="48">
        <f t="shared" si="4"/>
        <v>0</v>
      </c>
      <c r="AI25" s="58">
        <f t="shared" si="5"/>
        <v>0</v>
      </c>
    </row>
    <row r="26" spans="1:35" ht="18" thickBot="1">
      <c r="A26" s="49">
        <v>19</v>
      </c>
      <c r="B26" s="50"/>
      <c r="C26" s="43"/>
      <c r="D26" s="44"/>
      <c r="E26" s="44"/>
      <c r="F26" s="44"/>
      <c r="G26" s="44"/>
      <c r="H26" s="44"/>
      <c r="I26" s="118"/>
      <c r="J26" s="44"/>
      <c r="K26" s="44"/>
      <c r="L26" s="44"/>
      <c r="M26" s="44"/>
      <c r="N26" s="118"/>
      <c r="O26" s="44"/>
      <c r="P26" s="44"/>
      <c r="Q26" s="44"/>
      <c r="R26" s="44"/>
      <c r="S26" s="44"/>
      <c r="T26" s="44"/>
      <c r="U26" s="44"/>
      <c r="V26" s="45"/>
      <c r="W26" s="41"/>
      <c r="X26" s="130"/>
      <c r="Y26" s="118"/>
      <c r="Z26" s="118"/>
      <c r="AA26" s="118"/>
      <c r="AB26" s="118"/>
      <c r="AC26" s="130"/>
      <c r="AD26" s="46">
        <f t="shared" si="0"/>
        <v>0</v>
      </c>
      <c r="AE26" s="41">
        <f t="shared" si="1"/>
        <v>0</v>
      </c>
      <c r="AF26" s="47">
        <f t="shared" si="2"/>
        <v>0</v>
      </c>
      <c r="AG26" s="48">
        <f t="shared" si="3"/>
        <v>0</v>
      </c>
      <c r="AH26" s="48">
        <f t="shared" si="4"/>
        <v>0</v>
      </c>
      <c r="AI26" s="58">
        <f t="shared" si="5"/>
        <v>0</v>
      </c>
    </row>
    <row r="27" spans="1:35" ht="18" thickBot="1">
      <c r="A27" s="49">
        <v>20</v>
      </c>
      <c r="B27" s="50"/>
      <c r="C27" s="43"/>
      <c r="D27" s="44"/>
      <c r="E27" s="44"/>
      <c r="F27" s="44"/>
      <c r="G27" s="44"/>
      <c r="H27" s="44"/>
      <c r="I27" s="118"/>
      <c r="J27" s="44"/>
      <c r="K27" s="44"/>
      <c r="L27" s="44"/>
      <c r="M27" s="44"/>
      <c r="N27" s="118"/>
      <c r="O27" s="44"/>
      <c r="P27" s="44"/>
      <c r="Q27" s="44"/>
      <c r="R27" s="44"/>
      <c r="S27" s="44"/>
      <c r="T27" s="44"/>
      <c r="U27" s="44"/>
      <c r="V27" s="45"/>
      <c r="W27" s="41"/>
      <c r="X27" s="130"/>
      <c r="Y27" s="118"/>
      <c r="Z27" s="118"/>
      <c r="AA27" s="118"/>
      <c r="AB27" s="118"/>
      <c r="AC27" s="130"/>
      <c r="AD27" s="46">
        <f t="shared" si="0"/>
        <v>0</v>
      </c>
      <c r="AE27" s="41">
        <f t="shared" si="1"/>
        <v>0</v>
      </c>
      <c r="AF27" s="47">
        <f t="shared" si="2"/>
        <v>0</v>
      </c>
      <c r="AG27" s="48">
        <f t="shared" si="3"/>
        <v>0</v>
      </c>
      <c r="AH27" s="48">
        <f t="shared" si="4"/>
        <v>0</v>
      </c>
      <c r="AI27" s="58">
        <f t="shared" si="5"/>
        <v>0</v>
      </c>
    </row>
    <row r="28" spans="1:35" ht="18" thickBot="1">
      <c r="A28" s="49">
        <v>21</v>
      </c>
      <c r="B28" s="50"/>
      <c r="C28" s="43"/>
      <c r="D28" s="44"/>
      <c r="E28" s="44"/>
      <c r="F28" s="44"/>
      <c r="G28" s="44"/>
      <c r="H28" s="44"/>
      <c r="I28" s="118"/>
      <c r="J28" s="44"/>
      <c r="K28" s="44"/>
      <c r="L28" s="44"/>
      <c r="M28" s="44"/>
      <c r="N28" s="118"/>
      <c r="O28" s="44"/>
      <c r="P28" s="44"/>
      <c r="Q28" s="44"/>
      <c r="R28" s="44"/>
      <c r="S28" s="44"/>
      <c r="T28" s="44"/>
      <c r="U28" s="44"/>
      <c r="V28" s="45"/>
      <c r="W28" s="41"/>
      <c r="X28" s="130"/>
      <c r="Y28" s="118"/>
      <c r="Z28" s="118"/>
      <c r="AA28" s="118"/>
      <c r="AB28" s="118"/>
      <c r="AC28" s="130"/>
      <c r="AD28" s="46">
        <f t="shared" si="0"/>
        <v>0</v>
      </c>
      <c r="AE28" s="41">
        <f t="shared" si="1"/>
        <v>0</v>
      </c>
      <c r="AF28" s="47">
        <f t="shared" si="2"/>
        <v>0</v>
      </c>
      <c r="AG28" s="48">
        <f t="shared" si="3"/>
        <v>0</v>
      </c>
      <c r="AH28" s="48">
        <f t="shared" si="4"/>
        <v>0</v>
      </c>
      <c r="AI28" s="58">
        <f t="shared" si="5"/>
        <v>0</v>
      </c>
    </row>
    <row r="29" spans="1:35" ht="18" thickBot="1">
      <c r="A29" s="49">
        <v>22</v>
      </c>
      <c r="B29" s="50"/>
      <c r="C29" s="43"/>
      <c r="D29" s="44"/>
      <c r="E29" s="44"/>
      <c r="F29" s="44"/>
      <c r="G29" s="44"/>
      <c r="H29" s="44"/>
      <c r="I29" s="118"/>
      <c r="J29" s="44"/>
      <c r="K29" s="44"/>
      <c r="L29" s="44"/>
      <c r="M29" s="44"/>
      <c r="N29" s="118"/>
      <c r="O29" s="44"/>
      <c r="P29" s="44"/>
      <c r="Q29" s="44"/>
      <c r="R29" s="44"/>
      <c r="S29" s="44"/>
      <c r="T29" s="44"/>
      <c r="U29" s="44"/>
      <c r="V29" s="45"/>
      <c r="W29" s="41"/>
      <c r="X29" s="130"/>
      <c r="Y29" s="118"/>
      <c r="Z29" s="118"/>
      <c r="AA29" s="118"/>
      <c r="AB29" s="118"/>
      <c r="AC29" s="130"/>
      <c r="AD29" s="46">
        <f t="shared" si="0"/>
        <v>0</v>
      </c>
      <c r="AE29" s="41">
        <f t="shared" si="1"/>
        <v>0</v>
      </c>
      <c r="AF29" s="47">
        <f t="shared" si="2"/>
        <v>0</v>
      </c>
      <c r="AG29" s="48">
        <f t="shared" si="3"/>
        <v>0</v>
      </c>
      <c r="AH29" s="48">
        <f t="shared" si="4"/>
        <v>0</v>
      </c>
      <c r="AI29" s="58">
        <f t="shared" si="5"/>
        <v>0</v>
      </c>
    </row>
    <row r="30" spans="1:35" ht="18" thickBot="1">
      <c r="A30" s="49">
        <v>23</v>
      </c>
      <c r="B30" s="50"/>
      <c r="C30" s="43"/>
      <c r="D30" s="44"/>
      <c r="E30" s="44"/>
      <c r="F30" s="44"/>
      <c r="G30" s="44"/>
      <c r="H30" s="44"/>
      <c r="I30" s="118"/>
      <c r="J30" s="44"/>
      <c r="K30" s="44"/>
      <c r="L30" s="44"/>
      <c r="M30" s="44"/>
      <c r="N30" s="118"/>
      <c r="O30" s="44"/>
      <c r="P30" s="44"/>
      <c r="Q30" s="44"/>
      <c r="R30" s="44"/>
      <c r="S30" s="44"/>
      <c r="T30" s="44"/>
      <c r="U30" s="44"/>
      <c r="V30" s="45"/>
      <c r="W30" s="41"/>
      <c r="X30" s="130"/>
      <c r="Y30" s="118"/>
      <c r="Z30" s="118"/>
      <c r="AA30" s="118"/>
      <c r="AB30" s="118"/>
      <c r="AC30" s="130"/>
      <c r="AD30" s="46">
        <f t="shared" si="0"/>
        <v>0</v>
      </c>
      <c r="AE30" s="41">
        <f t="shared" si="1"/>
        <v>0</v>
      </c>
      <c r="AF30" s="47">
        <f t="shared" si="2"/>
        <v>0</v>
      </c>
      <c r="AG30" s="48">
        <f t="shared" si="3"/>
        <v>0</v>
      </c>
      <c r="AH30" s="48">
        <f t="shared" si="4"/>
        <v>0</v>
      </c>
      <c r="AI30" s="58">
        <f t="shared" si="5"/>
        <v>0</v>
      </c>
    </row>
    <row r="31" spans="1:35" ht="18" thickBot="1">
      <c r="A31" s="49">
        <v>24</v>
      </c>
      <c r="B31" s="50"/>
      <c r="C31" s="43"/>
      <c r="D31" s="44"/>
      <c r="E31" s="44"/>
      <c r="F31" s="44"/>
      <c r="G31" s="44"/>
      <c r="H31" s="44"/>
      <c r="I31" s="118"/>
      <c r="J31" s="44"/>
      <c r="K31" s="44"/>
      <c r="L31" s="44"/>
      <c r="M31" s="44"/>
      <c r="N31" s="118"/>
      <c r="O31" s="44"/>
      <c r="P31" s="44"/>
      <c r="Q31" s="44"/>
      <c r="R31" s="44"/>
      <c r="S31" s="44"/>
      <c r="T31" s="44"/>
      <c r="U31" s="44"/>
      <c r="V31" s="45"/>
      <c r="W31" s="41"/>
      <c r="X31" s="130"/>
      <c r="Y31" s="118"/>
      <c r="Z31" s="118"/>
      <c r="AA31" s="118"/>
      <c r="AB31" s="118"/>
      <c r="AC31" s="130"/>
      <c r="AD31" s="46">
        <f t="shared" si="0"/>
        <v>0</v>
      </c>
      <c r="AE31" s="41">
        <f t="shared" si="1"/>
        <v>0</v>
      </c>
      <c r="AF31" s="47">
        <f t="shared" si="2"/>
        <v>0</v>
      </c>
      <c r="AG31" s="48">
        <f t="shared" si="3"/>
        <v>0</v>
      </c>
      <c r="AH31" s="48">
        <f t="shared" si="4"/>
        <v>0</v>
      </c>
      <c r="AI31" s="58">
        <f t="shared" si="5"/>
        <v>0</v>
      </c>
    </row>
    <row r="32" spans="1:35" ht="18" thickBot="1">
      <c r="A32" s="49">
        <v>25</v>
      </c>
      <c r="B32" s="50"/>
      <c r="C32" s="43"/>
      <c r="D32" s="44"/>
      <c r="E32" s="44"/>
      <c r="F32" s="44"/>
      <c r="G32" s="44"/>
      <c r="H32" s="44"/>
      <c r="I32" s="118"/>
      <c r="J32" s="44"/>
      <c r="K32" s="44"/>
      <c r="L32" s="44"/>
      <c r="M32" s="44"/>
      <c r="N32" s="118"/>
      <c r="O32" s="44"/>
      <c r="P32" s="44"/>
      <c r="Q32" s="44"/>
      <c r="R32" s="44"/>
      <c r="S32" s="44"/>
      <c r="T32" s="44"/>
      <c r="U32" s="44"/>
      <c r="V32" s="45"/>
      <c r="W32" s="41"/>
      <c r="X32" s="130"/>
      <c r="Y32" s="118"/>
      <c r="Z32" s="118"/>
      <c r="AA32" s="118"/>
      <c r="AB32" s="118"/>
      <c r="AC32" s="130"/>
      <c r="AD32" s="46">
        <f t="shared" si="0"/>
        <v>0</v>
      </c>
      <c r="AE32" s="41">
        <f t="shared" si="1"/>
        <v>0</v>
      </c>
      <c r="AF32" s="47">
        <f t="shared" si="2"/>
        <v>0</v>
      </c>
      <c r="AG32" s="48">
        <f t="shared" si="3"/>
        <v>0</v>
      </c>
      <c r="AH32" s="48">
        <f t="shared" si="4"/>
        <v>0</v>
      </c>
      <c r="AI32" s="58">
        <f t="shared" si="5"/>
        <v>0</v>
      </c>
    </row>
    <row r="33" spans="1:35" ht="18" thickBot="1">
      <c r="A33" s="49">
        <v>26</v>
      </c>
      <c r="B33" s="50"/>
      <c r="C33" s="43"/>
      <c r="D33" s="44"/>
      <c r="E33" s="44"/>
      <c r="F33" s="44"/>
      <c r="G33" s="44"/>
      <c r="H33" s="44"/>
      <c r="I33" s="118"/>
      <c r="J33" s="44"/>
      <c r="K33" s="44"/>
      <c r="L33" s="44"/>
      <c r="M33" s="44"/>
      <c r="N33" s="118"/>
      <c r="O33" s="44"/>
      <c r="P33" s="44"/>
      <c r="Q33" s="44"/>
      <c r="R33" s="44"/>
      <c r="S33" s="44"/>
      <c r="T33" s="44"/>
      <c r="U33" s="44"/>
      <c r="V33" s="45"/>
      <c r="W33" s="41"/>
      <c r="X33" s="130"/>
      <c r="Y33" s="118"/>
      <c r="Z33" s="118"/>
      <c r="AA33" s="118"/>
      <c r="AB33" s="118"/>
      <c r="AC33" s="130"/>
      <c r="AD33" s="46">
        <f t="shared" si="0"/>
        <v>0</v>
      </c>
      <c r="AE33" s="41">
        <f t="shared" si="1"/>
        <v>0</v>
      </c>
      <c r="AF33" s="47">
        <f t="shared" si="2"/>
        <v>0</v>
      </c>
      <c r="AG33" s="48">
        <f t="shared" si="3"/>
        <v>0</v>
      </c>
      <c r="AH33" s="48">
        <f t="shared" si="4"/>
        <v>0</v>
      </c>
      <c r="AI33" s="58">
        <f t="shared" si="5"/>
        <v>0</v>
      </c>
    </row>
    <row r="34" spans="1:35" ht="18" thickBot="1">
      <c r="A34" s="49">
        <v>27</v>
      </c>
      <c r="B34" s="50"/>
      <c r="C34" s="43"/>
      <c r="D34" s="44"/>
      <c r="E34" s="44"/>
      <c r="F34" s="44"/>
      <c r="G34" s="44"/>
      <c r="H34" s="44"/>
      <c r="I34" s="118"/>
      <c r="J34" s="44"/>
      <c r="K34" s="44"/>
      <c r="L34" s="44"/>
      <c r="M34" s="44"/>
      <c r="N34" s="118"/>
      <c r="O34" s="44"/>
      <c r="P34" s="44"/>
      <c r="Q34" s="44"/>
      <c r="R34" s="44"/>
      <c r="S34" s="44"/>
      <c r="T34" s="44"/>
      <c r="U34" s="44"/>
      <c r="V34" s="45"/>
      <c r="W34" s="41"/>
      <c r="X34" s="130"/>
      <c r="Y34" s="118"/>
      <c r="Z34" s="118"/>
      <c r="AA34" s="118"/>
      <c r="AB34" s="118"/>
      <c r="AC34" s="130"/>
      <c r="AD34" s="46">
        <f t="shared" si="0"/>
        <v>0</v>
      </c>
      <c r="AE34" s="41">
        <f t="shared" si="1"/>
        <v>0</v>
      </c>
      <c r="AF34" s="47">
        <f t="shared" si="2"/>
        <v>0</v>
      </c>
      <c r="AG34" s="48">
        <f t="shared" si="3"/>
        <v>0</v>
      </c>
      <c r="AH34" s="48">
        <f t="shared" si="4"/>
        <v>0</v>
      </c>
      <c r="AI34" s="58">
        <f t="shared" si="5"/>
        <v>0</v>
      </c>
    </row>
    <row r="35" spans="1:35" ht="18" thickBot="1">
      <c r="A35" s="49">
        <v>28</v>
      </c>
      <c r="B35" s="50"/>
      <c r="C35" s="43"/>
      <c r="D35" s="44"/>
      <c r="E35" s="44"/>
      <c r="F35" s="44"/>
      <c r="G35" s="44"/>
      <c r="H35" s="44"/>
      <c r="I35" s="118"/>
      <c r="J35" s="44"/>
      <c r="K35" s="44"/>
      <c r="L35" s="44"/>
      <c r="M35" s="44"/>
      <c r="N35" s="118"/>
      <c r="O35" s="44"/>
      <c r="P35" s="44"/>
      <c r="Q35" s="44"/>
      <c r="R35" s="44"/>
      <c r="S35" s="44"/>
      <c r="T35" s="44"/>
      <c r="U35" s="44"/>
      <c r="V35" s="45"/>
      <c r="W35" s="41"/>
      <c r="X35" s="130"/>
      <c r="Y35" s="118"/>
      <c r="Z35" s="118"/>
      <c r="AA35" s="118"/>
      <c r="AB35" s="118"/>
      <c r="AC35" s="130"/>
      <c r="AD35" s="46">
        <f t="shared" si="0"/>
        <v>0</v>
      </c>
      <c r="AE35" s="41">
        <f t="shared" si="1"/>
        <v>0</v>
      </c>
      <c r="AF35" s="47">
        <f t="shared" si="2"/>
        <v>0</v>
      </c>
      <c r="AG35" s="48">
        <f t="shared" si="3"/>
        <v>0</v>
      </c>
      <c r="AH35" s="48">
        <f t="shared" si="4"/>
        <v>0</v>
      </c>
      <c r="AI35" s="58">
        <f t="shared" si="5"/>
        <v>0</v>
      </c>
    </row>
    <row r="36" spans="1:35" ht="18" thickBot="1">
      <c r="A36" s="49">
        <v>29</v>
      </c>
      <c r="B36" s="50"/>
      <c r="C36" s="43"/>
      <c r="D36" s="44"/>
      <c r="E36" s="44"/>
      <c r="F36" s="44"/>
      <c r="G36" s="44"/>
      <c r="H36" s="44"/>
      <c r="I36" s="118"/>
      <c r="J36" s="44"/>
      <c r="K36" s="44"/>
      <c r="L36" s="44"/>
      <c r="M36" s="44"/>
      <c r="N36" s="118"/>
      <c r="O36" s="44"/>
      <c r="P36" s="44"/>
      <c r="Q36" s="44"/>
      <c r="R36" s="44"/>
      <c r="S36" s="44"/>
      <c r="T36" s="44"/>
      <c r="U36" s="44"/>
      <c r="V36" s="45"/>
      <c r="W36" s="41"/>
      <c r="X36" s="130"/>
      <c r="Y36" s="118"/>
      <c r="Z36" s="118"/>
      <c r="AA36" s="118"/>
      <c r="AB36" s="118"/>
      <c r="AC36" s="130"/>
      <c r="AD36" s="46">
        <f t="shared" si="0"/>
        <v>0</v>
      </c>
      <c r="AE36" s="41">
        <f t="shared" si="1"/>
        <v>0</v>
      </c>
      <c r="AF36" s="47">
        <f t="shared" si="2"/>
        <v>0</v>
      </c>
      <c r="AG36" s="48">
        <f t="shared" si="3"/>
        <v>0</v>
      </c>
      <c r="AH36" s="48">
        <f t="shared" si="4"/>
        <v>0</v>
      </c>
      <c r="AI36" s="58">
        <f t="shared" si="5"/>
        <v>0</v>
      </c>
    </row>
    <row r="37" spans="1:35" ht="18" thickBot="1">
      <c r="A37" s="49">
        <v>30</v>
      </c>
      <c r="B37" s="50"/>
      <c r="C37" s="43"/>
      <c r="D37" s="44"/>
      <c r="E37" s="44"/>
      <c r="F37" s="44"/>
      <c r="G37" s="44"/>
      <c r="H37" s="44"/>
      <c r="I37" s="118"/>
      <c r="J37" s="44"/>
      <c r="K37" s="44"/>
      <c r="L37" s="44"/>
      <c r="M37" s="44"/>
      <c r="N37" s="118"/>
      <c r="O37" s="44"/>
      <c r="P37" s="44"/>
      <c r="Q37" s="44"/>
      <c r="R37" s="44"/>
      <c r="S37" s="44"/>
      <c r="T37" s="44"/>
      <c r="U37" s="44"/>
      <c r="V37" s="45"/>
      <c r="W37" s="41"/>
      <c r="X37" s="130"/>
      <c r="Y37" s="118"/>
      <c r="Z37" s="118"/>
      <c r="AA37" s="118"/>
      <c r="AB37" s="118"/>
      <c r="AC37" s="130"/>
      <c r="AD37" s="46">
        <f t="shared" si="0"/>
        <v>0</v>
      </c>
      <c r="AE37" s="41">
        <f t="shared" si="1"/>
        <v>0</v>
      </c>
      <c r="AF37" s="47">
        <f t="shared" si="2"/>
        <v>0</v>
      </c>
      <c r="AG37" s="48">
        <f t="shared" si="3"/>
        <v>0</v>
      </c>
      <c r="AH37" s="48">
        <f t="shared" si="4"/>
        <v>0</v>
      </c>
      <c r="AI37" s="58">
        <f t="shared" si="5"/>
        <v>0</v>
      </c>
    </row>
    <row r="38" spans="1:35" ht="18" thickBot="1">
      <c r="A38" s="49">
        <v>31</v>
      </c>
      <c r="B38" s="50"/>
      <c r="C38" s="43"/>
      <c r="D38" s="44"/>
      <c r="E38" s="44"/>
      <c r="F38" s="44"/>
      <c r="G38" s="44"/>
      <c r="H38" s="44"/>
      <c r="I38" s="118"/>
      <c r="J38" s="44"/>
      <c r="K38" s="44"/>
      <c r="L38" s="44"/>
      <c r="M38" s="44"/>
      <c r="N38" s="118"/>
      <c r="O38" s="44"/>
      <c r="P38" s="44"/>
      <c r="Q38" s="44"/>
      <c r="R38" s="44"/>
      <c r="S38" s="44"/>
      <c r="T38" s="44"/>
      <c r="U38" s="44"/>
      <c r="V38" s="45"/>
      <c r="W38" s="41"/>
      <c r="X38" s="130"/>
      <c r="Y38" s="118"/>
      <c r="Z38" s="118"/>
      <c r="AA38" s="118"/>
      <c r="AB38" s="118"/>
      <c r="AC38" s="130"/>
      <c r="AD38" s="46">
        <f t="shared" si="0"/>
        <v>0</v>
      </c>
      <c r="AE38" s="41">
        <f t="shared" si="1"/>
        <v>0</v>
      </c>
      <c r="AF38" s="47">
        <f t="shared" si="2"/>
        <v>0</v>
      </c>
      <c r="AG38" s="48">
        <f t="shared" si="3"/>
        <v>0</v>
      </c>
      <c r="AH38" s="48">
        <f t="shared" si="4"/>
        <v>0</v>
      </c>
      <c r="AI38" s="58">
        <f t="shared" si="5"/>
        <v>0</v>
      </c>
    </row>
    <row r="39" spans="1:35" ht="18" thickBot="1">
      <c r="A39" s="49">
        <v>32</v>
      </c>
      <c r="B39" s="50"/>
      <c r="C39" s="43"/>
      <c r="D39" s="44"/>
      <c r="E39" s="44"/>
      <c r="F39" s="44"/>
      <c r="G39" s="44"/>
      <c r="H39" s="44"/>
      <c r="I39" s="118"/>
      <c r="J39" s="44"/>
      <c r="K39" s="44"/>
      <c r="L39" s="44"/>
      <c r="M39" s="44"/>
      <c r="N39" s="118"/>
      <c r="O39" s="44"/>
      <c r="P39" s="44"/>
      <c r="Q39" s="44"/>
      <c r="R39" s="44"/>
      <c r="S39" s="44"/>
      <c r="T39" s="44"/>
      <c r="U39" s="44"/>
      <c r="V39" s="45"/>
      <c r="W39" s="41"/>
      <c r="X39" s="130"/>
      <c r="Y39" s="118"/>
      <c r="Z39" s="118"/>
      <c r="AA39" s="118"/>
      <c r="AB39" s="118"/>
      <c r="AC39" s="130"/>
      <c r="AD39" s="46">
        <f t="shared" si="0"/>
        <v>0</v>
      </c>
      <c r="AE39" s="41">
        <f t="shared" si="1"/>
        <v>0</v>
      </c>
      <c r="AF39" s="47">
        <f t="shared" si="2"/>
        <v>0</v>
      </c>
      <c r="AG39" s="48">
        <f t="shared" si="3"/>
        <v>0</v>
      </c>
      <c r="AH39" s="48">
        <f t="shared" si="4"/>
        <v>0</v>
      </c>
      <c r="AI39" s="58">
        <f t="shared" si="5"/>
        <v>0</v>
      </c>
    </row>
    <row r="40" spans="1:35" ht="18" thickBot="1">
      <c r="A40" s="49">
        <v>33</v>
      </c>
      <c r="B40" s="42"/>
      <c r="C40" s="43"/>
      <c r="D40" s="44"/>
      <c r="E40" s="44"/>
      <c r="F40" s="44"/>
      <c r="G40" s="44"/>
      <c r="H40" s="44"/>
      <c r="I40" s="118"/>
      <c r="J40" s="44"/>
      <c r="K40" s="44"/>
      <c r="L40" s="44"/>
      <c r="M40" s="44"/>
      <c r="N40" s="118"/>
      <c r="O40" s="44"/>
      <c r="P40" s="44"/>
      <c r="Q40" s="44"/>
      <c r="R40" s="44"/>
      <c r="S40" s="44"/>
      <c r="T40" s="44"/>
      <c r="U40" s="44"/>
      <c r="V40" s="45"/>
      <c r="W40" s="41"/>
      <c r="X40" s="130"/>
      <c r="Y40" s="118"/>
      <c r="Z40" s="118"/>
      <c r="AA40" s="118"/>
      <c r="AB40" s="118"/>
      <c r="AC40" s="130"/>
      <c r="AD40" s="46">
        <f t="shared" si="0"/>
        <v>0</v>
      </c>
      <c r="AE40" s="41">
        <f t="shared" si="1"/>
        <v>0</v>
      </c>
      <c r="AF40" s="47">
        <f t="shared" si="2"/>
        <v>0</v>
      </c>
      <c r="AG40" s="48">
        <f t="shared" si="3"/>
        <v>0</v>
      </c>
      <c r="AH40" s="48">
        <f t="shared" si="4"/>
        <v>0</v>
      </c>
      <c r="AI40" s="58">
        <f t="shared" si="5"/>
        <v>0</v>
      </c>
    </row>
    <row r="41" spans="1:35" ht="18" thickBot="1">
      <c r="A41" s="49">
        <v>34</v>
      </c>
      <c r="B41" s="50"/>
      <c r="C41" s="43"/>
      <c r="D41" s="44"/>
      <c r="E41" s="44"/>
      <c r="F41" s="44"/>
      <c r="G41" s="44"/>
      <c r="H41" s="44"/>
      <c r="I41" s="118"/>
      <c r="J41" s="44"/>
      <c r="K41" s="44"/>
      <c r="L41" s="44"/>
      <c r="M41" s="44"/>
      <c r="N41" s="118"/>
      <c r="O41" s="44"/>
      <c r="P41" s="44"/>
      <c r="Q41" s="44"/>
      <c r="R41" s="44"/>
      <c r="S41" s="44"/>
      <c r="T41" s="44"/>
      <c r="U41" s="44"/>
      <c r="V41" s="45"/>
      <c r="W41" s="41"/>
      <c r="X41" s="130"/>
      <c r="Y41" s="118"/>
      <c r="Z41" s="118"/>
      <c r="AA41" s="118"/>
      <c r="AB41" s="118"/>
      <c r="AC41" s="130"/>
      <c r="AD41" s="46">
        <f t="shared" si="0"/>
        <v>0</v>
      </c>
      <c r="AE41" s="41">
        <f t="shared" si="1"/>
        <v>0</v>
      </c>
      <c r="AF41" s="47">
        <f t="shared" si="2"/>
        <v>0</v>
      </c>
      <c r="AG41" s="48">
        <f t="shared" si="3"/>
        <v>0</v>
      </c>
      <c r="AH41" s="48">
        <f t="shared" si="4"/>
        <v>0</v>
      </c>
      <c r="AI41" s="58">
        <f t="shared" si="5"/>
        <v>0</v>
      </c>
    </row>
    <row r="42" spans="1:35" ht="18" thickBot="1">
      <c r="A42" s="49">
        <v>35</v>
      </c>
      <c r="B42" s="50"/>
      <c r="C42" s="43"/>
      <c r="D42" s="44"/>
      <c r="E42" s="44"/>
      <c r="F42" s="44"/>
      <c r="G42" s="44"/>
      <c r="H42" s="44"/>
      <c r="I42" s="118"/>
      <c r="J42" s="44"/>
      <c r="K42" s="44"/>
      <c r="L42" s="44"/>
      <c r="M42" s="44"/>
      <c r="N42" s="118"/>
      <c r="O42" s="44"/>
      <c r="P42" s="44"/>
      <c r="Q42" s="44"/>
      <c r="R42" s="44"/>
      <c r="S42" s="44"/>
      <c r="T42" s="44"/>
      <c r="U42" s="44"/>
      <c r="V42" s="45"/>
      <c r="W42" s="41"/>
      <c r="X42" s="130"/>
      <c r="Y42" s="118"/>
      <c r="Z42" s="118"/>
      <c r="AA42" s="118"/>
      <c r="AB42" s="118"/>
      <c r="AC42" s="130"/>
      <c r="AD42" s="46">
        <f t="shared" si="0"/>
        <v>0</v>
      </c>
      <c r="AE42" s="41">
        <f t="shared" si="1"/>
        <v>0</v>
      </c>
      <c r="AF42" s="47">
        <f t="shared" si="2"/>
        <v>0</v>
      </c>
      <c r="AG42" s="48">
        <f t="shared" si="3"/>
        <v>0</v>
      </c>
      <c r="AH42" s="48">
        <f t="shared" si="4"/>
        <v>0</v>
      </c>
      <c r="AI42" s="58">
        <f t="shared" si="5"/>
        <v>0</v>
      </c>
    </row>
    <row r="43" spans="1:35" ht="18" thickBot="1">
      <c r="A43" s="49">
        <v>36</v>
      </c>
      <c r="B43" s="50"/>
      <c r="C43" s="43"/>
      <c r="D43" s="44"/>
      <c r="E43" s="44"/>
      <c r="F43" s="44"/>
      <c r="G43" s="44"/>
      <c r="H43" s="44"/>
      <c r="I43" s="118"/>
      <c r="J43" s="44"/>
      <c r="K43" s="44"/>
      <c r="L43" s="44"/>
      <c r="M43" s="44"/>
      <c r="N43" s="118"/>
      <c r="O43" s="44"/>
      <c r="P43" s="44"/>
      <c r="Q43" s="44"/>
      <c r="R43" s="44"/>
      <c r="S43" s="44"/>
      <c r="T43" s="44"/>
      <c r="U43" s="44"/>
      <c r="V43" s="45"/>
      <c r="W43" s="41"/>
      <c r="X43" s="130"/>
      <c r="Y43" s="118"/>
      <c r="Z43" s="118"/>
      <c r="AA43" s="118"/>
      <c r="AB43" s="118"/>
      <c r="AC43" s="130"/>
      <c r="AD43" s="46">
        <f t="shared" si="0"/>
        <v>0</v>
      </c>
      <c r="AE43" s="41">
        <f t="shared" si="1"/>
        <v>0</v>
      </c>
      <c r="AF43" s="47">
        <f t="shared" si="2"/>
        <v>0</v>
      </c>
      <c r="AG43" s="48">
        <f t="shared" si="3"/>
        <v>0</v>
      </c>
      <c r="AH43" s="48">
        <f t="shared" si="4"/>
        <v>0</v>
      </c>
      <c r="AI43" s="58">
        <f t="shared" si="5"/>
        <v>0</v>
      </c>
    </row>
    <row r="44" spans="1:35" ht="18" thickBot="1">
      <c r="A44" s="49">
        <v>37</v>
      </c>
      <c r="B44" s="50"/>
      <c r="C44" s="43"/>
      <c r="D44" s="44"/>
      <c r="E44" s="44"/>
      <c r="F44" s="44"/>
      <c r="G44" s="44"/>
      <c r="H44" s="44"/>
      <c r="I44" s="118"/>
      <c r="J44" s="44"/>
      <c r="K44" s="44"/>
      <c r="L44" s="44"/>
      <c r="M44" s="44"/>
      <c r="N44" s="118"/>
      <c r="O44" s="44"/>
      <c r="P44" s="44"/>
      <c r="Q44" s="44"/>
      <c r="R44" s="44"/>
      <c r="S44" s="44"/>
      <c r="T44" s="44"/>
      <c r="U44" s="44"/>
      <c r="V44" s="45"/>
      <c r="W44" s="41"/>
      <c r="X44" s="130"/>
      <c r="Y44" s="118"/>
      <c r="Z44" s="118"/>
      <c r="AA44" s="118"/>
      <c r="AB44" s="118"/>
      <c r="AC44" s="130"/>
      <c r="AD44" s="46">
        <f t="shared" si="0"/>
        <v>0</v>
      </c>
      <c r="AE44" s="41">
        <f t="shared" si="1"/>
        <v>0</v>
      </c>
      <c r="AF44" s="47">
        <f t="shared" si="2"/>
        <v>0</v>
      </c>
      <c r="AG44" s="48">
        <f t="shared" si="3"/>
        <v>0</v>
      </c>
      <c r="AH44" s="48">
        <f t="shared" si="4"/>
        <v>0</v>
      </c>
      <c r="AI44" s="58">
        <f t="shared" si="5"/>
        <v>0</v>
      </c>
    </row>
    <row r="45" spans="1:35" ht="18" thickBot="1">
      <c r="A45" s="49">
        <v>38</v>
      </c>
      <c r="B45" s="50"/>
      <c r="C45" s="43"/>
      <c r="D45" s="44"/>
      <c r="E45" s="44"/>
      <c r="F45" s="44"/>
      <c r="G45" s="44"/>
      <c r="H45" s="44"/>
      <c r="I45" s="118"/>
      <c r="J45" s="44"/>
      <c r="K45" s="44"/>
      <c r="L45" s="44"/>
      <c r="M45" s="44"/>
      <c r="N45" s="118"/>
      <c r="O45" s="44"/>
      <c r="P45" s="44"/>
      <c r="Q45" s="44"/>
      <c r="R45" s="44"/>
      <c r="S45" s="44"/>
      <c r="T45" s="44"/>
      <c r="U45" s="44"/>
      <c r="V45" s="45"/>
      <c r="W45" s="41"/>
      <c r="X45" s="130"/>
      <c r="Y45" s="118"/>
      <c r="Z45" s="118"/>
      <c r="AA45" s="118"/>
      <c r="AB45" s="118"/>
      <c r="AC45" s="130"/>
      <c r="AD45" s="46">
        <f t="shared" si="0"/>
        <v>0</v>
      </c>
      <c r="AE45" s="41">
        <f t="shared" si="1"/>
        <v>0</v>
      </c>
      <c r="AF45" s="47">
        <f t="shared" si="2"/>
        <v>0</v>
      </c>
      <c r="AG45" s="48">
        <f t="shared" si="3"/>
        <v>0</v>
      </c>
      <c r="AH45" s="48">
        <f t="shared" si="4"/>
        <v>0</v>
      </c>
      <c r="AI45" s="58">
        <f t="shared" si="5"/>
        <v>0</v>
      </c>
    </row>
    <row r="46" spans="1:35" ht="18" thickBot="1">
      <c r="A46" s="49">
        <v>39</v>
      </c>
      <c r="B46" s="50"/>
      <c r="C46" s="43"/>
      <c r="D46" s="44"/>
      <c r="E46" s="44"/>
      <c r="F46" s="44"/>
      <c r="G46" s="44"/>
      <c r="H46" s="44"/>
      <c r="I46" s="118"/>
      <c r="J46" s="44"/>
      <c r="K46" s="44"/>
      <c r="L46" s="44"/>
      <c r="M46" s="44"/>
      <c r="N46" s="118"/>
      <c r="O46" s="44"/>
      <c r="P46" s="44"/>
      <c r="Q46" s="44"/>
      <c r="R46" s="44"/>
      <c r="S46" s="44"/>
      <c r="T46" s="44"/>
      <c r="U46" s="44"/>
      <c r="V46" s="45"/>
      <c r="W46" s="41"/>
      <c r="X46" s="130"/>
      <c r="Y46" s="118"/>
      <c r="Z46" s="118"/>
      <c r="AA46" s="118"/>
      <c r="AB46" s="118"/>
      <c r="AC46" s="130"/>
      <c r="AD46" s="46">
        <f t="shared" si="0"/>
        <v>0</v>
      </c>
      <c r="AE46" s="41">
        <f t="shared" si="1"/>
        <v>0</v>
      </c>
      <c r="AF46" s="47">
        <f t="shared" si="2"/>
        <v>0</v>
      </c>
      <c r="AG46" s="48">
        <f t="shared" si="3"/>
        <v>0</v>
      </c>
      <c r="AH46" s="48">
        <f t="shared" si="4"/>
        <v>0</v>
      </c>
      <c r="AI46" s="58">
        <f t="shared" si="5"/>
        <v>0</v>
      </c>
    </row>
    <row r="47" spans="1:35" ht="18" thickBot="1">
      <c r="A47" s="49">
        <v>40</v>
      </c>
      <c r="B47" s="50"/>
      <c r="C47" s="43"/>
      <c r="D47" s="44"/>
      <c r="E47" s="44"/>
      <c r="F47" s="44"/>
      <c r="G47" s="44"/>
      <c r="H47" s="44"/>
      <c r="I47" s="118"/>
      <c r="J47" s="44"/>
      <c r="K47" s="44"/>
      <c r="L47" s="44"/>
      <c r="M47" s="44"/>
      <c r="N47" s="118"/>
      <c r="O47" s="44"/>
      <c r="P47" s="44"/>
      <c r="Q47" s="44"/>
      <c r="R47" s="44"/>
      <c r="S47" s="44"/>
      <c r="T47" s="44"/>
      <c r="U47" s="44"/>
      <c r="V47" s="45"/>
      <c r="W47" s="41"/>
      <c r="X47" s="130"/>
      <c r="Y47" s="118"/>
      <c r="Z47" s="118"/>
      <c r="AA47" s="118"/>
      <c r="AB47" s="118"/>
      <c r="AC47" s="130"/>
      <c r="AD47" s="46">
        <f t="shared" si="0"/>
        <v>0</v>
      </c>
      <c r="AE47" s="41">
        <f t="shared" si="1"/>
        <v>0</v>
      </c>
      <c r="AF47" s="47">
        <f t="shared" si="2"/>
        <v>0</v>
      </c>
      <c r="AG47" s="48">
        <f t="shared" si="3"/>
        <v>0</v>
      </c>
      <c r="AH47" s="48">
        <f t="shared" si="4"/>
        <v>0</v>
      </c>
      <c r="AI47" s="58">
        <f t="shared" si="5"/>
        <v>0</v>
      </c>
    </row>
    <row r="48" spans="1:35" ht="18" thickBot="1">
      <c r="A48" s="49">
        <v>41</v>
      </c>
      <c r="B48" s="50"/>
      <c r="C48" s="43"/>
      <c r="D48" s="44"/>
      <c r="E48" s="44"/>
      <c r="F48" s="44"/>
      <c r="G48" s="44"/>
      <c r="H48" s="44"/>
      <c r="I48" s="118"/>
      <c r="J48" s="44"/>
      <c r="K48" s="44"/>
      <c r="L48" s="44"/>
      <c r="M48" s="44"/>
      <c r="N48" s="118"/>
      <c r="O48" s="44"/>
      <c r="P48" s="44"/>
      <c r="Q48" s="44"/>
      <c r="R48" s="44"/>
      <c r="S48" s="44"/>
      <c r="T48" s="44"/>
      <c r="U48" s="44"/>
      <c r="V48" s="45"/>
      <c r="W48" s="41"/>
      <c r="X48" s="130"/>
      <c r="Y48" s="118"/>
      <c r="Z48" s="118"/>
      <c r="AA48" s="118"/>
      <c r="AB48" s="118"/>
      <c r="AC48" s="130"/>
      <c r="AD48" s="46">
        <f t="shared" si="0"/>
        <v>0</v>
      </c>
      <c r="AE48" s="41">
        <f t="shared" si="1"/>
        <v>0</v>
      </c>
      <c r="AF48" s="47">
        <f t="shared" si="2"/>
        <v>0</v>
      </c>
      <c r="AG48" s="48">
        <f t="shared" si="3"/>
        <v>0</v>
      </c>
      <c r="AH48" s="48">
        <f t="shared" si="4"/>
        <v>0</v>
      </c>
      <c r="AI48" s="58">
        <f t="shared" si="5"/>
        <v>0</v>
      </c>
    </row>
    <row r="49" spans="1:35" ht="18" thickBot="1">
      <c r="A49" s="49">
        <v>42</v>
      </c>
      <c r="B49" s="50"/>
      <c r="C49" s="43"/>
      <c r="D49" s="44"/>
      <c r="E49" s="44"/>
      <c r="F49" s="44"/>
      <c r="G49" s="44"/>
      <c r="H49" s="44"/>
      <c r="I49" s="118"/>
      <c r="J49" s="44"/>
      <c r="K49" s="44"/>
      <c r="L49" s="44"/>
      <c r="M49" s="44"/>
      <c r="N49" s="118"/>
      <c r="O49" s="44"/>
      <c r="P49" s="44"/>
      <c r="Q49" s="44"/>
      <c r="R49" s="44"/>
      <c r="S49" s="44"/>
      <c r="T49" s="44"/>
      <c r="U49" s="44"/>
      <c r="V49" s="45"/>
      <c r="W49" s="41"/>
      <c r="X49" s="130"/>
      <c r="Y49" s="118"/>
      <c r="Z49" s="118"/>
      <c r="AA49" s="118"/>
      <c r="AB49" s="118"/>
      <c r="AC49" s="130"/>
      <c r="AD49" s="46">
        <f t="shared" si="0"/>
        <v>0</v>
      </c>
      <c r="AE49" s="41">
        <f t="shared" si="1"/>
        <v>0</v>
      </c>
      <c r="AF49" s="47">
        <f t="shared" si="2"/>
        <v>0</v>
      </c>
      <c r="AG49" s="48">
        <f t="shared" si="3"/>
        <v>0</v>
      </c>
      <c r="AH49" s="48">
        <f t="shared" si="4"/>
        <v>0</v>
      </c>
      <c r="AI49" s="58">
        <f t="shared" si="5"/>
        <v>0</v>
      </c>
    </row>
    <row r="50" spans="1:35" ht="18" thickBot="1">
      <c r="A50" s="49">
        <v>43</v>
      </c>
      <c r="B50" s="50"/>
      <c r="C50" s="43"/>
      <c r="D50" s="44"/>
      <c r="E50" s="44"/>
      <c r="F50" s="44"/>
      <c r="G50" s="44"/>
      <c r="H50" s="44"/>
      <c r="I50" s="118"/>
      <c r="J50" s="44"/>
      <c r="K50" s="44"/>
      <c r="L50" s="44"/>
      <c r="M50" s="44"/>
      <c r="N50" s="118"/>
      <c r="O50" s="44"/>
      <c r="P50" s="44"/>
      <c r="Q50" s="44"/>
      <c r="R50" s="44"/>
      <c r="S50" s="44"/>
      <c r="T50" s="44"/>
      <c r="U50" s="44"/>
      <c r="V50" s="45"/>
      <c r="W50" s="41"/>
      <c r="X50" s="130"/>
      <c r="Y50" s="118"/>
      <c r="Z50" s="118"/>
      <c r="AA50" s="118"/>
      <c r="AB50" s="118"/>
      <c r="AC50" s="130"/>
      <c r="AD50" s="46">
        <f t="shared" si="0"/>
        <v>0</v>
      </c>
      <c r="AE50" s="41">
        <f t="shared" si="1"/>
        <v>0</v>
      </c>
      <c r="AF50" s="47">
        <f t="shared" si="2"/>
        <v>0</v>
      </c>
      <c r="AG50" s="48">
        <f t="shared" si="3"/>
        <v>0</v>
      </c>
      <c r="AH50" s="48">
        <f t="shared" si="4"/>
        <v>0</v>
      </c>
      <c r="AI50" s="58">
        <f t="shared" si="5"/>
        <v>0</v>
      </c>
    </row>
    <row r="51" spans="1:35" ht="18" thickBot="1">
      <c r="A51" s="49">
        <v>44</v>
      </c>
      <c r="B51" s="50"/>
      <c r="C51" s="43"/>
      <c r="D51" s="44"/>
      <c r="E51" s="44"/>
      <c r="F51" s="44"/>
      <c r="G51" s="44"/>
      <c r="H51" s="44"/>
      <c r="I51" s="118"/>
      <c r="J51" s="44"/>
      <c r="K51" s="44"/>
      <c r="L51" s="44"/>
      <c r="M51" s="44"/>
      <c r="N51" s="118"/>
      <c r="O51" s="44"/>
      <c r="P51" s="44"/>
      <c r="Q51" s="44"/>
      <c r="R51" s="44"/>
      <c r="S51" s="44"/>
      <c r="T51" s="44"/>
      <c r="U51" s="44"/>
      <c r="V51" s="45"/>
      <c r="W51" s="41"/>
      <c r="X51" s="130"/>
      <c r="Y51" s="118"/>
      <c r="Z51" s="118"/>
      <c r="AA51" s="118"/>
      <c r="AB51" s="118"/>
      <c r="AC51" s="130"/>
      <c r="AD51" s="46">
        <f t="shared" si="0"/>
        <v>0</v>
      </c>
      <c r="AE51" s="41">
        <f t="shared" si="1"/>
        <v>0</v>
      </c>
      <c r="AF51" s="47">
        <f t="shared" si="2"/>
        <v>0</v>
      </c>
      <c r="AG51" s="48">
        <f t="shared" si="3"/>
        <v>0</v>
      </c>
      <c r="AH51" s="48">
        <f t="shared" si="4"/>
        <v>0</v>
      </c>
      <c r="AI51" s="58">
        <f t="shared" si="5"/>
        <v>0</v>
      </c>
    </row>
    <row r="52" spans="1:35" ht="18" thickBot="1">
      <c r="A52" s="49">
        <v>45</v>
      </c>
      <c r="B52" s="50"/>
      <c r="C52" s="43"/>
      <c r="D52" s="44"/>
      <c r="E52" s="44"/>
      <c r="F52" s="44"/>
      <c r="G52" s="44"/>
      <c r="H52" s="44"/>
      <c r="I52" s="118"/>
      <c r="J52" s="44"/>
      <c r="K52" s="44"/>
      <c r="L52" s="44"/>
      <c r="M52" s="44"/>
      <c r="N52" s="118"/>
      <c r="O52" s="44"/>
      <c r="P52" s="44"/>
      <c r="Q52" s="44"/>
      <c r="R52" s="44"/>
      <c r="S52" s="44"/>
      <c r="T52" s="44"/>
      <c r="U52" s="44"/>
      <c r="V52" s="45"/>
      <c r="W52" s="41"/>
      <c r="X52" s="130"/>
      <c r="Y52" s="118"/>
      <c r="Z52" s="118"/>
      <c r="AA52" s="118"/>
      <c r="AB52" s="118"/>
      <c r="AC52" s="130"/>
      <c r="AD52" s="46">
        <f t="shared" si="0"/>
        <v>0</v>
      </c>
      <c r="AE52" s="41">
        <f t="shared" si="1"/>
        <v>0</v>
      </c>
      <c r="AF52" s="47">
        <f t="shared" si="2"/>
        <v>0</v>
      </c>
      <c r="AG52" s="48">
        <f t="shared" si="3"/>
        <v>0</v>
      </c>
      <c r="AH52" s="48">
        <f t="shared" si="4"/>
        <v>0</v>
      </c>
      <c r="AI52" s="58">
        <f t="shared" si="5"/>
        <v>0</v>
      </c>
    </row>
    <row r="53" spans="1:35" ht="18" thickBot="1">
      <c r="A53" s="49">
        <v>46</v>
      </c>
      <c r="B53" s="50"/>
      <c r="C53" s="43"/>
      <c r="D53" s="44"/>
      <c r="E53" s="44"/>
      <c r="F53" s="44"/>
      <c r="G53" s="44"/>
      <c r="H53" s="44"/>
      <c r="I53" s="118"/>
      <c r="J53" s="44"/>
      <c r="K53" s="44"/>
      <c r="L53" s="44"/>
      <c r="M53" s="44"/>
      <c r="N53" s="118"/>
      <c r="O53" s="44"/>
      <c r="P53" s="44"/>
      <c r="Q53" s="44"/>
      <c r="R53" s="44"/>
      <c r="S53" s="44"/>
      <c r="T53" s="44"/>
      <c r="U53" s="44"/>
      <c r="V53" s="45"/>
      <c r="W53" s="41"/>
      <c r="X53" s="130"/>
      <c r="Y53" s="118"/>
      <c r="Z53" s="118"/>
      <c r="AA53" s="118"/>
      <c r="AB53" s="118"/>
      <c r="AC53" s="130"/>
      <c r="AD53" s="46">
        <f t="shared" si="0"/>
        <v>0</v>
      </c>
      <c r="AE53" s="41">
        <f t="shared" si="1"/>
        <v>0</v>
      </c>
      <c r="AF53" s="47">
        <f t="shared" si="2"/>
        <v>0</v>
      </c>
      <c r="AG53" s="48">
        <f t="shared" si="3"/>
        <v>0</v>
      </c>
      <c r="AH53" s="48">
        <f t="shared" si="4"/>
        <v>0</v>
      </c>
      <c r="AI53" s="58">
        <f t="shared" si="5"/>
        <v>0</v>
      </c>
    </row>
    <row r="54" spans="1:35" ht="18" thickBot="1">
      <c r="A54" s="49">
        <v>47</v>
      </c>
      <c r="B54" s="50"/>
      <c r="C54" s="43"/>
      <c r="D54" s="44"/>
      <c r="E54" s="44"/>
      <c r="F54" s="44"/>
      <c r="G54" s="44"/>
      <c r="H54" s="44"/>
      <c r="I54" s="118"/>
      <c r="J54" s="44"/>
      <c r="K54" s="44"/>
      <c r="L54" s="44"/>
      <c r="M54" s="44"/>
      <c r="N54" s="118"/>
      <c r="O54" s="44"/>
      <c r="P54" s="44"/>
      <c r="Q54" s="44"/>
      <c r="R54" s="44"/>
      <c r="S54" s="44"/>
      <c r="T54" s="44"/>
      <c r="U54" s="44"/>
      <c r="V54" s="45"/>
      <c r="W54" s="41"/>
      <c r="X54" s="130"/>
      <c r="Y54" s="118"/>
      <c r="Z54" s="118"/>
      <c r="AA54" s="118"/>
      <c r="AB54" s="118"/>
      <c r="AC54" s="130"/>
      <c r="AD54" s="46">
        <f t="shared" si="0"/>
        <v>0</v>
      </c>
      <c r="AE54" s="41">
        <f t="shared" si="1"/>
        <v>0</v>
      </c>
      <c r="AF54" s="47">
        <f t="shared" si="2"/>
        <v>0</v>
      </c>
      <c r="AG54" s="48">
        <f t="shared" si="3"/>
        <v>0</v>
      </c>
      <c r="AH54" s="48">
        <f t="shared" si="4"/>
        <v>0</v>
      </c>
      <c r="AI54" s="58">
        <f t="shared" si="5"/>
        <v>0</v>
      </c>
    </row>
    <row r="55" spans="1:35" ht="18" thickBot="1">
      <c r="A55" s="49">
        <v>48</v>
      </c>
      <c r="B55" s="50"/>
      <c r="C55" s="43"/>
      <c r="D55" s="44"/>
      <c r="E55" s="44"/>
      <c r="F55" s="44"/>
      <c r="G55" s="44"/>
      <c r="H55" s="44"/>
      <c r="I55" s="118"/>
      <c r="J55" s="44"/>
      <c r="K55" s="44"/>
      <c r="L55" s="44"/>
      <c r="M55" s="44"/>
      <c r="N55" s="118"/>
      <c r="O55" s="44"/>
      <c r="P55" s="44"/>
      <c r="Q55" s="44"/>
      <c r="R55" s="44"/>
      <c r="S55" s="44"/>
      <c r="T55" s="44"/>
      <c r="U55" s="44"/>
      <c r="V55" s="45"/>
      <c r="W55" s="41"/>
      <c r="X55" s="130"/>
      <c r="Y55" s="118"/>
      <c r="Z55" s="118"/>
      <c r="AA55" s="118"/>
      <c r="AB55" s="118"/>
      <c r="AC55" s="130"/>
      <c r="AD55" s="46">
        <f t="shared" si="0"/>
        <v>0</v>
      </c>
      <c r="AE55" s="41">
        <f t="shared" si="1"/>
        <v>0</v>
      </c>
      <c r="AF55" s="47">
        <f t="shared" si="2"/>
        <v>0</v>
      </c>
      <c r="AG55" s="48">
        <f t="shared" si="3"/>
        <v>0</v>
      </c>
      <c r="AH55" s="48">
        <f t="shared" si="4"/>
        <v>0</v>
      </c>
      <c r="AI55" s="58">
        <f t="shared" si="5"/>
        <v>0</v>
      </c>
    </row>
    <row r="56" spans="1:35" ht="18" thickBot="1">
      <c r="A56" s="49">
        <v>49</v>
      </c>
      <c r="B56" s="42"/>
      <c r="C56" s="43"/>
      <c r="D56" s="44"/>
      <c r="E56" s="44"/>
      <c r="F56" s="44"/>
      <c r="G56" s="44"/>
      <c r="H56" s="44"/>
      <c r="I56" s="118"/>
      <c r="J56" s="44"/>
      <c r="K56" s="44"/>
      <c r="L56" s="44"/>
      <c r="M56" s="44"/>
      <c r="N56" s="118"/>
      <c r="O56" s="44"/>
      <c r="P56" s="44"/>
      <c r="Q56" s="44"/>
      <c r="R56" s="44"/>
      <c r="S56" s="44"/>
      <c r="T56" s="44"/>
      <c r="U56" s="44"/>
      <c r="V56" s="45"/>
      <c r="W56" s="41"/>
      <c r="X56" s="130"/>
      <c r="Y56" s="118"/>
      <c r="Z56" s="118"/>
      <c r="AA56" s="118"/>
      <c r="AB56" s="118"/>
      <c r="AC56" s="130"/>
      <c r="AD56" s="46">
        <f t="shared" si="0"/>
        <v>0</v>
      </c>
      <c r="AE56" s="41">
        <f t="shared" si="1"/>
        <v>0</v>
      </c>
      <c r="AF56" s="47">
        <f t="shared" si="2"/>
        <v>0</v>
      </c>
      <c r="AG56" s="48">
        <f t="shared" si="3"/>
        <v>0</v>
      </c>
      <c r="AH56" s="48">
        <f t="shared" si="4"/>
        <v>0</v>
      </c>
      <c r="AI56" s="58">
        <f t="shared" si="5"/>
        <v>0</v>
      </c>
    </row>
    <row r="57" spans="1:35" ht="18" thickBot="1">
      <c r="A57" s="49">
        <v>50</v>
      </c>
      <c r="B57" s="50"/>
      <c r="C57" s="43"/>
      <c r="D57" s="44"/>
      <c r="E57" s="44"/>
      <c r="F57" s="44"/>
      <c r="G57" s="44"/>
      <c r="H57" s="44"/>
      <c r="I57" s="118"/>
      <c r="J57" s="44"/>
      <c r="K57" s="44"/>
      <c r="L57" s="44"/>
      <c r="M57" s="44"/>
      <c r="N57" s="118"/>
      <c r="O57" s="44"/>
      <c r="P57" s="44"/>
      <c r="Q57" s="44"/>
      <c r="R57" s="44"/>
      <c r="S57" s="44"/>
      <c r="T57" s="44"/>
      <c r="U57" s="44"/>
      <c r="V57" s="45"/>
      <c r="W57" s="41"/>
      <c r="X57" s="130"/>
      <c r="Y57" s="118"/>
      <c r="Z57" s="118"/>
      <c r="AA57" s="118"/>
      <c r="AB57" s="118"/>
      <c r="AC57" s="130"/>
      <c r="AD57" s="46">
        <f t="shared" si="0"/>
        <v>0</v>
      </c>
      <c r="AE57" s="41">
        <f t="shared" si="1"/>
        <v>0</v>
      </c>
      <c r="AF57" s="47">
        <f t="shared" si="2"/>
        <v>0</v>
      </c>
      <c r="AG57" s="48">
        <f t="shared" si="3"/>
        <v>0</v>
      </c>
      <c r="AH57" s="48">
        <f t="shared" si="4"/>
        <v>0</v>
      </c>
      <c r="AI57" s="58">
        <f t="shared" si="5"/>
        <v>0</v>
      </c>
    </row>
    <row r="58" spans="1:35" ht="18" thickBot="1">
      <c r="A58" s="52"/>
      <c r="B58" s="17" t="s">
        <v>1</v>
      </c>
      <c r="C58" s="18">
        <f aca="true" t="shared" si="6" ref="C58:AC58">SUM(C8:C57)</f>
        <v>0</v>
      </c>
      <c r="D58" s="19">
        <f t="shared" si="6"/>
        <v>0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19">
        <f t="shared" si="6"/>
        <v>0</v>
      </c>
      <c r="J58" s="19">
        <f t="shared" si="6"/>
        <v>0</v>
      </c>
      <c r="K58" s="19">
        <f t="shared" si="6"/>
        <v>0</v>
      </c>
      <c r="L58" s="19">
        <f t="shared" si="6"/>
        <v>0</v>
      </c>
      <c r="M58" s="19">
        <f t="shared" si="6"/>
        <v>0</v>
      </c>
      <c r="N58" s="119">
        <f t="shared" si="6"/>
        <v>0</v>
      </c>
      <c r="O58" s="19">
        <f t="shared" si="6"/>
        <v>0</v>
      </c>
      <c r="P58" s="19">
        <f t="shared" si="6"/>
        <v>0</v>
      </c>
      <c r="Q58" s="19">
        <f t="shared" si="6"/>
        <v>0</v>
      </c>
      <c r="R58" s="19">
        <f t="shared" si="6"/>
        <v>0</v>
      </c>
      <c r="S58" s="19">
        <f t="shared" si="6"/>
        <v>0</v>
      </c>
      <c r="T58" s="19">
        <f t="shared" si="6"/>
        <v>0</v>
      </c>
      <c r="U58" s="19">
        <f t="shared" si="6"/>
        <v>0</v>
      </c>
      <c r="V58" s="20">
        <f t="shared" si="6"/>
        <v>0</v>
      </c>
      <c r="W58" s="21">
        <f t="shared" si="6"/>
        <v>0</v>
      </c>
      <c r="X58" s="131">
        <f t="shared" si="6"/>
        <v>0</v>
      </c>
      <c r="Y58" s="119">
        <f t="shared" si="6"/>
        <v>0</v>
      </c>
      <c r="Z58" s="119">
        <f t="shared" si="6"/>
        <v>0</v>
      </c>
      <c r="AA58" s="119">
        <f t="shared" si="6"/>
        <v>0</v>
      </c>
      <c r="AB58" s="119">
        <f t="shared" si="6"/>
        <v>0</v>
      </c>
      <c r="AC58" s="132">
        <f t="shared" si="6"/>
        <v>0</v>
      </c>
      <c r="AD58" s="21">
        <f>SUM($AD8:$AD57)</f>
        <v>0</v>
      </c>
      <c r="AE58" s="21">
        <f>SUM($AE8:$AE57)</f>
        <v>0</v>
      </c>
      <c r="AF58" s="22">
        <f>SUM($AF8:$AF57)</f>
        <v>0</v>
      </c>
      <c r="AG58" s="22">
        <f>SUM($AG8:$AG57)</f>
        <v>0</v>
      </c>
      <c r="AH58" s="22">
        <f>SUM($AH8:$AH57)</f>
        <v>0</v>
      </c>
      <c r="AI58" s="59">
        <f>SUM($AI8:$AI57)</f>
        <v>0</v>
      </c>
    </row>
    <row r="59" spans="1:35" ht="35.25" thickBot="1">
      <c r="A59" s="45"/>
      <c r="B59" s="23" t="s">
        <v>6</v>
      </c>
      <c r="C59" s="24">
        <f>E3*1</f>
        <v>0</v>
      </c>
      <c r="D59" s="25">
        <f>E3*1</f>
        <v>0</v>
      </c>
      <c r="E59" s="25">
        <f>E3*1</f>
        <v>0</v>
      </c>
      <c r="F59" s="25">
        <f>E3*1</f>
        <v>0</v>
      </c>
      <c r="G59" s="25">
        <f>E3*1</f>
        <v>0</v>
      </c>
      <c r="H59" s="25">
        <f>E3*1</f>
        <v>0</v>
      </c>
      <c r="I59" s="120">
        <f>E3*2</f>
        <v>0</v>
      </c>
      <c r="J59" s="25">
        <f>E3*1</f>
        <v>0</v>
      </c>
      <c r="K59" s="25">
        <f>E3*1</f>
        <v>0</v>
      </c>
      <c r="L59" s="25">
        <f>E3*1</f>
        <v>0</v>
      </c>
      <c r="M59" s="25">
        <f>E3*1</f>
        <v>0</v>
      </c>
      <c r="N59" s="120">
        <f>E3*1</f>
        <v>0</v>
      </c>
      <c r="O59" s="25">
        <f>E3*1</f>
        <v>0</v>
      </c>
      <c r="P59" s="25">
        <f>E3*1</f>
        <v>0</v>
      </c>
      <c r="Q59" s="25">
        <f>E3*1</f>
        <v>0</v>
      </c>
      <c r="R59" s="25">
        <f>E3*1</f>
        <v>0</v>
      </c>
      <c r="S59" s="25">
        <f>E3*1</f>
        <v>0</v>
      </c>
      <c r="T59" s="25">
        <f>E3*1</f>
        <v>0</v>
      </c>
      <c r="U59" s="25">
        <f>E3*1</f>
        <v>0</v>
      </c>
      <c r="V59" s="26">
        <f>E3*1</f>
        <v>0</v>
      </c>
      <c r="W59" s="27">
        <f>E3*1</f>
        <v>0</v>
      </c>
      <c r="X59" s="133">
        <f>E3*4</f>
        <v>0</v>
      </c>
      <c r="Y59" s="120">
        <f>E3*1</f>
        <v>0</v>
      </c>
      <c r="Z59" s="120">
        <f>E3*1</f>
        <v>0</v>
      </c>
      <c r="AA59" s="120">
        <f>E3*2</f>
        <v>0</v>
      </c>
      <c r="AB59" s="120">
        <f>E3*1</f>
        <v>0</v>
      </c>
      <c r="AC59" s="133">
        <f>E3*1</f>
        <v>0</v>
      </c>
      <c r="AD59" s="27">
        <f>E3*22</f>
        <v>0</v>
      </c>
      <c r="AE59" s="27">
        <f>E3*10</f>
        <v>0</v>
      </c>
      <c r="AF59" s="28">
        <f>E3*32</f>
        <v>0</v>
      </c>
      <c r="AG59" s="28">
        <f>E3*13</f>
        <v>0</v>
      </c>
      <c r="AH59" s="28">
        <f>E3*6</f>
        <v>0</v>
      </c>
      <c r="AI59" s="57">
        <f>E3*13</f>
        <v>0</v>
      </c>
    </row>
    <row r="60" spans="1:35" ht="23.25" customHeight="1" thickBot="1">
      <c r="A60" s="51"/>
      <c r="B60" s="17" t="s">
        <v>4</v>
      </c>
      <c r="C60" s="29" t="e">
        <f>C58/C59</f>
        <v>#DIV/0!</v>
      </c>
      <c r="D60" s="30" t="e">
        <f aca="true" t="shared" si="7" ref="D60:AA60">D58/D59</f>
        <v>#DIV/0!</v>
      </c>
      <c r="E60" s="30" t="e">
        <f t="shared" si="7"/>
        <v>#DIV/0!</v>
      </c>
      <c r="F60" s="30" t="e">
        <f t="shared" si="7"/>
        <v>#DIV/0!</v>
      </c>
      <c r="G60" s="30" t="e">
        <f t="shared" si="7"/>
        <v>#DIV/0!</v>
      </c>
      <c r="H60" s="30" t="e">
        <f t="shared" si="7"/>
        <v>#DIV/0!</v>
      </c>
      <c r="I60" s="121" t="e">
        <f t="shared" si="7"/>
        <v>#DIV/0!</v>
      </c>
      <c r="J60" s="30" t="e">
        <f t="shared" si="7"/>
        <v>#DIV/0!</v>
      </c>
      <c r="K60" s="30" t="e">
        <f t="shared" si="7"/>
        <v>#DIV/0!</v>
      </c>
      <c r="L60" s="30" t="e">
        <f t="shared" si="7"/>
        <v>#DIV/0!</v>
      </c>
      <c r="M60" s="30" t="e">
        <f t="shared" si="7"/>
        <v>#DIV/0!</v>
      </c>
      <c r="N60" s="121" t="e">
        <f t="shared" si="7"/>
        <v>#DIV/0!</v>
      </c>
      <c r="O60" s="30" t="e">
        <f t="shared" si="7"/>
        <v>#DIV/0!</v>
      </c>
      <c r="P60" s="30" t="e">
        <f t="shared" si="7"/>
        <v>#DIV/0!</v>
      </c>
      <c r="Q60" s="30" t="e">
        <f t="shared" si="7"/>
        <v>#DIV/0!</v>
      </c>
      <c r="R60" s="30" t="e">
        <f t="shared" si="7"/>
        <v>#DIV/0!</v>
      </c>
      <c r="S60" s="30" t="e">
        <f t="shared" si="7"/>
        <v>#DIV/0!</v>
      </c>
      <c r="T60" s="30" t="e">
        <f t="shared" si="7"/>
        <v>#DIV/0!</v>
      </c>
      <c r="U60" s="30" t="e">
        <f t="shared" si="7"/>
        <v>#DIV/0!</v>
      </c>
      <c r="V60" s="31" t="e">
        <f t="shared" si="7"/>
        <v>#DIV/0!</v>
      </c>
      <c r="W60" s="32" t="e">
        <f t="shared" si="7"/>
        <v>#DIV/0!</v>
      </c>
      <c r="X60" s="134" t="e">
        <f t="shared" si="7"/>
        <v>#DIV/0!</v>
      </c>
      <c r="Y60" s="135" t="e">
        <f t="shared" si="7"/>
        <v>#DIV/0!</v>
      </c>
      <c r="Z60" s="135" t="e">
        <f t="shared" si="7"/>
        <v>#DIV/0!</v>
      </c>
      <c r="AA60" s="135" t="e">
        <f t="shared" si="7"/>
        <v>#DIV/0!</v>
      </c>
      <c r="AB60" s="135" t="e">
        <f aca="true" t="shared" si="8" ref="AB60:AI60">AB58/AB59</f>
        <v>#DIV/0!</v>
      </c>
      <c r="AC60" s="136" t="e">
        <f t="shared" si="8"/>
        <v>#DIV/0!</v>
      </c>
      <c r="AD60" s="32" t="e">
        <f t="shared" si="8"/>
        <v>#DIV/0!</v>
      </c>
      <c r="AE60" s="32" t="e">
        <f t="shared" si="8"/>
        <v>#DIV/0!</v>
      </c>
      <c r="AF60" s="14" t="e">
        <f t="shared" si="8"/>
        <v>#DIV/0!</v>
      </c>
      <c r="AG60" s="33" t="e">
        <f t="shared" si="8"/>
        <v>#DIV/0!</v>
      </c>
      <c r="AH60" s="33" t="e">
        <f t="shared" si="8"/>
        <v>#DIV/0!</v>
      </c>
      <c r="AI60" s="60" t="e">
        <f t="shared" si="8"/>
        <v>#DIV/0!</v>
      </c>
    </row>
    <row r="61" spans="1:35" ht="17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75">
        <f>W58</f>
        <v>0</v>
      </c>
      <c r="X61" s="137">
        <f>X58+Y58+Z58+AA58+AB58+AC58</f>
        <v>0</v>
      </c>
      <c r="Y61" s="138"/>
      <c r="Z61" s="138"/>
      <c r="AA61" s="138"/>
      <c r="AB61" s="138"/>
      <c r="AC61" s="139"/>
      <c r="AD61" s="34"/>
      <c r="AE61" s="34"/>
      <c r="AF61" s="94" t="s">
        <v>28</v>
      </c>
      <c r="AG61" s="34"/>
      <c r="AH61" s="34"/>
      <c r="AI61" s="34"/>
    </row>
    <row r="62" spans="1:35" ht="17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76">
        <f>W59</f>
        <v>0</v>
      </c>
      <c r="X62" s="140">
        <f>X59+Y59+Z59+AA59+AB59+AC59</f>
        <v>0</v>
      </c>
      <c r="Y62" s="141"/>
      <c r="Z62" s="141"/>
      <c r="AA62" s="141"/>
      <c r="AB62" s="141"/>
      <c r="AC62" s="142"/>
      <c r="AD62" s="34"/>
      <c r="AE62" s="34"/>
      <c r="AF62" s="95"/>
      <c r="AG62" s="34"/>
      <c r="AH62" s="34"/>
      <c r="AI62" s="34"/>
    </row>
    <row r="63" spans="1:35" ht="39" customHeight="1" thickBo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77" t="e">
        <f>W61/W62</f>
        <v>#DIV/0!</v>
      </c>
      <c r="X63" s="143" t="e">
        <f>X61/X62</f>
        <v>#DIV/0!</v>
      </c>
      <c r="Y63" s="144"/>
      <c r="Z63" s="144"/>
      <c r="AA63" s="144"/>
      <c r="AB63" s="145"/>
      <c r="AC63" s="146"/>
      <c r="AD63" s="34"/>
      <c r="AE63" s="34"/>
      <c r="AF63" s="95"/>
      <c r="AG63" s="34"/>
      <c r="AH63" s="34"/>
      <c r="AI63" s="34"/>
    </row>
  </sheetData>
  <sheetProtection insertRows="0" deleteRows="0"/>
  <mergeCells count="22">
    <mergeCell ref="A1:AC1"/>
    <mergeCell ref="A5:A7"/>
    <mergeCell ref="AF5:AF7"/>
    <mergeCell ref="AD5:AD7"/>
    <mergeCell ref="AE5:AE7"/>
    <mergeCell ref="G4:J4"/>
    <mergeCell ref="K3:L3"/>
    <mergeCell ref="AF61:AF63"/>
    <mergeCell ref="AI5:AI7"/>
    <mergeCell ref="AG3:AI4"/>
    <mergeCell ref="AG5:AG7"/>
    <mergeCell ref="AH5:AH7"/>
    <mergeCell ref="K4:L4"/>
    <mergeCell ref="X63:AC63"/>
    <mergeCell ref="A2:H2"/>
    <mergeCell ref="A3:D3"/>
    <mergeCell ref="X61:AC61"/>
    <mergeCell ref="X62:AC62"/>
    <mergeCell ref="G3:J3"/>
    <mergeCell ref="R3:U3"/>
    <mergeCell ref="B4:D4"/>
    <mergeCell ref="E4:F4"/>
  </mergeCells>
  <printOptions/>
  <pageMargins left="0.75" right="0.61" top="0.38" bottom="0.5" header="0.28" footer="0.39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B3:K79"/>
  <sheetViews>
    <sheetView zoomScalePageLayoutView="0" workbookViewId="0" topLeftCell="B23">
      <selection activeCell="C12" sqref="C12:E22"/>
    </sheetView>
  </sheetViews>
  <sheetFormatPr defaultColWidth="9.140625" defaultRowHeight="12.75"/>
  <cols>
    <col min="2" max="2" width="11.140625" style="80" customWidth="1"/>
    <col min="3" max="3" width="46.140625" style="0" customWidth="1"/>
    <col min="4" max="4" width="11.140625" style="1" customWidth="1"/>
    <col min="5" max="5" width="9.140625" style="1" customWidth="1"/>
    <col min="6" max="6" width="13.421875" style="0" customWidth="1"/>
    <col min="7" max="7" width="4.421875" style="0" customWidth="1"/>
    <col min="8" max="8" width="26.8515625" style="11" customWidth="1"/>
    <col min="13" max="13" width="16.421875" style="0" customWidth="1"/>
  </cols>
  <sheetData>
    <row r="3" spans="4:5" ht="12.75">
      <c r="D3" s="1" t="s">
        <v>5</v>
      </c>
      <c r="E3" s="1" t="s">
        <v>39</v>
      </c>
    </row>
    <row r="4" spans="3:6" ht="12.75">
      <c r="C4" t="s">
        <v>27</v>
      </c>
      <c r="D4" s="1" t="e">
        <f>Dane!AG60</f>
        <v>#DIV/0!</v>
      </c>
      <c r="E4" s="1">
        <v>0.69</v>
      </c>
      <c r="F4" s="1"/>
    </row>
    <row r="5" spans="3:6" ht="12.75">
      <c r="C5" t="s">
        <v>17</v>
      </c>
      <c r="D5" s="1" t="e">
        <f>Dane!AH60</f>
        <v>#DIV/0!</v>
      </c>
      <c r="E5" s="1">
        <v>0.77</v>
      </c>
      <c r="F5" s="1"/>
    </row>
    <row r="6" spans="3:6" ht="12.75">
      <c r="C6" t="s">
        <v>18</v>
      </c>
      <c r="D6" s="1" t="e">
        <f>Dane!AI60</f>
        <v>#DIV/0!</v>
      </c>
      <c r="E6" s="1">
        <v>0.59</v>
      </c>
      <c r="F6" s="1"/>
    </row>
    <row r="7" spans="3:6" ht="12.75">
      <c r="C7" s="3"/>
      <c r="D7" s="10"/>
      <c r="F7" s="1"/>
    </row>
    <row r="8" spans="3:6" ht="12.75">
      <c r="C8" s="3"/>
      <c r="D8" s="10"/>
      <c r="F8" s="1"/>
    </row>
    <row r="9" spans="3:6" ht="12.75">
      <c r="C9" s="3"/>
      <c r="D9" s="10"/>
      <c r="F9" s="1"/>
    </row>
    <row r="10" spans="3:6" ht="12.75">
      <c r="C10" s="3"/>
      <c r="D10" s="10"/>
      <c r="F10" s="1"/>
    </row>
    <row r="11" spans="3:6" ht="12.75">
      <c r="C11" s="3"/>
      <c r="F11" s="1"/>
    </row>
    <row r="12" spans="3:6" ht="12.75">
      <c r="C12" s="3"/>
      <c r="D12" s="10" t="s">
        <v>11</v>
      </c>
      <c r="E12" s="1" t="s">
        <v>39</v>
      </c>
      <c r="F12" s="1"/>
    </row>
    <row r="13" spans="2:6" ht="12.75">
      <c r="B13" s="80" t="s">
        <v>72</v>
      </c>
      <c r="C13" t="s">
        <v>71</v>
      </c>
      <c r="D13" s="67" t="e">
        <f>SUM(I40+I41+I44)/3</f>
        <v>#DIV/0!</v>
      </c>
      <c r="E13" s="1">
        <f>SUM(J40+J41+J44)/3</f>
        <v>0.8166666666666668</v>
      </c>
      <c r="F13" s="1"/>
    </row>
    <row r="14" spans="2:6" ht="12.75">
      <c r="B14" s="80" t="s">
        <v>70</v>
      </c>
      <c r="C14" t="s">
        <v>69</v>
      </c>
      <c r="D14" s="67" t="e">
        <f>I47</f>
        <v>#DIV/0!</v>
      </c>
      <c r="E14" s="1">
        <f>J47</f>
        <v>0.84</v>
      </c>
      <c r="F14" s="1"/>
    </row>
    <row r="15" spans="2:6" ht="12.75">
      <c r="B15" s="80" t="s">
        <v>68</v>
      </c>
      <c r="C15" s="81" t="s">
        <v>42</v>
      </c>
      <c r="D15" s="67" t="e">
        <f>D31</f>
        <v>#DIV/0!</v>
      </c>
      <c r="E15" s="1">
        <f>E31</f>
        <v>0.685</v>
      </c>
      <c r="F15" s="1"/>
    </row>
    <row r="16" spans="2:6" ht="12.75">
      <c r="B16" s="80">
        <v>16.21</v>
      </c>
      <c r="C16" t="s">
        <v>74</v>
      </c>
      <c r="D16" s="67" t="e">
        <f>SUM(I46+I51)/2</f>
        <v>#DIV/0!</v>
      </c>
      <c r="E16" s="1">
        <f>SUM(J46+J51)/2</f>
        <v>0.53</v>
      </c>
      <c r="F16" s="1"/>
    </row>
    <row r="17" spans="2:6" ht="12.75">
      <c r="B17" s="80" t="s">
        <v>76</v>
      </c>
      <c r="C17" t="s">
        <v>75</v>
      </c>
      <c r="D17" s="67" t="e">
        <f>I36</f>
        <v>#DIV/0!</v>
      </c>
      <c r="E17" s="1">
        <f>J36</f>
        <v>0.57</v>
      </c>
      <c r="F17" s="1"/>
    </row>
    <row r="18" spans="2:6" ht="12.75">
      <c r="B18" s="80" t="s">
        <v>37</v>
      </c>
      <c r="C18" t="s">
        <v>77</v>
      </c>
      <c r="D18" s="67" t="e">
        <f>I50</f>
        <v>#DIV/0!</v>
      </c>
      <c r="E18" s="1">
        <f>J50</f>
        <v>0.74</v>
      </c>
      <c r="F18" s="1"/>
    </row>
    <row r="19" spans="2:6" ht="12.75">
      <c r="B19" s="85" t="s">
        <v>78</v>
      </c>
      <c r="C19" t="s">
        <v>79</v>
      </c>
      <c r="D19" s="67" t="e">
        <f>I49</f>
        <v>#DIV/0!</v>
      </c>
      <c r="E19" s="1">
        <f>J49</f>
        <v>0.77</v>
      </c>
      <c r="F19" s="1"/>
    </row>
    <row r="20" spans="2:6" ht="12.75">
      <c r="B20" s="84" t="s">
        <v>81</v>
      </c>
      <c r="C20" s="81" t="s">
        <v>80</v>
      </c>
      <c r="D20" s="67" t="e">
        <f>I43</f>
        <v>#DIV/0!</v>
      </c>
      <c r="E20" s="1">
        <f>J43</f>
        <v>0.97</v>
      </c>
      <c r="F20" s="1"/>
    </row>
    <row r="21" spans="2:6" ht="12.75">
      <c r="B21" s="84" t="s">
        <v>82</v>
      </c>
      <c r="C21" s="83" t="s">
        <v>43</v>
      </c>
      <c r="D21" s="67" t="e">
        <f>I39</f>
        <v>#DIV/0!</v>
      </c>
      <c r="E21" s="1">
        <f>J39</f>
        <v>0.74</v>
      </c>
      <c r="F21" s="1"/>
    </row>
    <row r="22" spans="2:6" ht="12.75">
      <c r="B22" s="80" t="s">
        <v>73</v>
      </c>
      <c r="C22" t="s">
        <v>44</v>
      </c>
      <c r="D22" s="67" t="e">
        <f>SUM(I35+I48)/2</f>
        <v>#DIV/0!</v>
      </c>
      <c r="E22" s="1">
        <f>SUM(J35+J48)/2</f>
        <v>0.71</v>
      </c>
      <c r="F22" s="1"/>
    </row>
    <row r="23" ht="12.75">
      <c r="H23" s="11" t="s">
        <v>26</v>
      </c>
    </row>
    <row r="24" spans="2:4" ht="12.75">
      <c r="B24" s="64"/>
      <c r="C24" s="65"/>
      <c r="D24" s="67"/>
    </row>
    <row r="25" spans="2:4" ht="12.75">
      <c r="B25" s="64"/>
      <c r="C25" s="65"/>
      <c r="D25" s="67"/>
    </row>
    <row r="26" spans="2:4" ht="12.75">
      <c r="B26" s="64"/>
      <c r="C26" s="66"/>
      <c r="D26" s="68"/>
    </row>
    <row r="27" spans="2:4" ht="12.75">
      <c r="B27" s="64"/>
      <c r="C27" s="66"/>
      <c r="D27" s="68"/>
    </row>
    <row r="28" spans="2:4" ht="12.75">
      <c r="B28" s="61"/>
      <c r="C28" s="62"/>
      <c r="D28" s="63"/>
    </row>
    <row r="29" spans="2:4" ht="12.75">
      <c r="B29" s="61"/>
      <c r="C29" s="66" t="s">
        <v>38</v>
      </c>
      <c r="D29" s="63"/>
    </row>
    <row r="30" spans="4:10" ht="12.75">
      <c r="D30" s="1" t="s">
        <v>11</v>
      </c>
      <c r="E30" s="1" t="s">
        <v>39</v>
      </c>
      <c r="I30" t="s">
        <v>5</v>
      </c>
      <c r="J30" t="s">
        <v>39</v>
      </c>
    </row>
    <row r="31" spans="2:11" ht="12.75">
      <c r="B31" s="80" t="s">
        <v>68</v>
      </c>
      <c r="C31" s="81" t="s">
        <v>42</v>
      </c>
      <c r="D31" s="1" t="e">
        <f>SUM(I31+I32+I33+I34+I38+I45)/6</f>
        <v>#DIV/0!</v>
      </c>
      <c r="E31" s="1">
        <f>SUM(J31+J32+J33+J34+J38+J45)/6</f>
        <v>0.685</v>
      </c>
      <c r="H31" s="11" t="s">
        <v>49</v>
      </c>
      <c r="I31" s="1" t="e">
        <f>Dane!C60</f>
        <v>#DIV/0!</v>
      </c>
      <c r="J31" s="1">
        <v>0.63</v>
      </c>
      <c r="K31" s="1"/>
    </row>
    <row r="32" spans="2:11" ht="12.75">
      <c r="B32" s="84" t="s">
        <v>85</v>
      </c>
      <c r="C32" s="81" t="s">
        <v>83</v>
      </c>
      <c r="D32" s="1" t="e">
        <f>$I$51</f>
        <v>#DIV/0!</v>
      </c>
      <c r="E32" s="1">
        <f>$J$51</f>
        <v>0.47</v>
      </c>
      <c r="H32" s="11" t="s">
        <v>25</v>
      </c>
      <c r="I32" s="1" t="e">
        <f>Dane!D60</f>
        <v>#DIV/0!</v>
      </c>
      <c r="J32" s="1">
        <v>0.77</v>
      </c>
      <c r="K32" s="1"/>
    </row>
    <row r="33" spans="2:11" ht="12.75">
      <c r="B33" s="80" t="s">
        <v>37</v>
      </c>
      <c r="C33" t="s">
        <v>77</v>
      </c>
      <c r="D33" s="1" t="e">
        <f>$I$50</f>
        <v>#DIV/0!</v>
      </c>
      <c r="E33" s="1">
        <f>$J$50</f>
        <v>0.74</v>
      </c>
      <c r="H33" s="11" t="s">
        <v>50</v>
      </c>
      <c r="I33" s="1" t="e">
        <f>Dane!E60</f>
        <v>#DIV/0!</v>
      </c>
      <c r="J33" s="1">
        <v>0.8</v>
      </c>
      <c r="K33" s="1"/>
    </row>
    <row r="34" spans="2:11" ht="12.75">
      <c r="B34" s="84" t="s">
        <v>82</v>
      </c>
      <c r="C34" s="83" t="s">
        <v>43</v>
      </c>
      <c r="D34" s="1" t="e">
        <f>$I$39</f>
        <v>#DIV/0!</v>
      </c>
      <c r="E34" s="1">
        <f>$J$39</f>
        <v>0.74</v>
      </c>
      <c r="H34" s="11" t="s">
        <v>51</v>
      </c>
      <c r="I34" s="1" t="e">
        <f>Dane!F60</f>
        <v>#DIV/0!</v>
      </c>
      <c r="J34" s="1">
        <v>0.66</v>
      </c>
      <c r="K34" s="1"/>
    </row>
    <row r="35" spans="2:11" ht="12.75">
      <c r="B35" s="84" t="s">
        <v>84</v>
      </c>
      <c r="C35" t="s">
        <v>44</v>
      </c>
      <c r="D35" s="1" t="e">
        <f>$I$35</f>
        <v>#DIV/0!</v>
      </c>
      <c r="E35" s="1">
        <f>$J$35</f>
        <v>0.7</v>
      </c>
      <c r="H35" s="11" t="s">
        <v>40</v>
      </c>
      <c r="I35" s="1" t="e">
        <f>Dane!G60</f>
        <v>#DIV/0!</v>
      </c>
      <c r="J35" s="1">
        <v>0.7</v>
      </c>
      <c r="K35" s="1"/>
    </row>
    <row r="36" spans="3:11" ht="12.75">
      <c r="C36" s="11"/>
      <c r="H36" s="11" t="s">
        <v>52</v>
      </c>
      <c r="I36" s="1" t="e">
        <f>Dane!H60</f>
        <v>#DIV/0!</v>
      </c>
      <c r="J36" s="1">
        <v>0.57</v>
      </c>
      <c r="K36" s="1"/>
    </row>
    <row r="37" spans="3:11" ht="12.75">
      <c r="C37" s="11"/>
      <c r="H37" s="11" t="s">
        <v>53</v>
      </c>
      <c r="I37" s="1" t="e">
        <f>Dane!I60</f>
        <v>#DIV/0!</v>
      </c>
      <c r="J37" s="1">
        <v>0.8</v>
      </c>
      <c r="K37" s="1"/>
    </row>
    <row r="38" spans="3:11" ht="12.75">
      <c r="C38" s="11"/>
      <c r="H38" s="11" t="s">
        <v>54</v>
      </c>
      <c r="I38" s="1" t="e">
        <f>Dane!J60</f>
        <v>#DIV/0!</v>
      </c>
      <c r="J38" s="1">
        <v>0.66</v>
      </c>
      <c r="K38" s="1"/>
    </row>
    <row r="39" spans="3:11" ht="12.75">
      <c r="C39" s="11"/>
      <c r="H39" s="11" t="s">
        <v>55</v>
      </c>
      <c r="I39" s="1" t="e">
        <f>Dane!K60</f>
        <v>#DIV/0!</v>
      </c>
      <c r="J39" s="1">
        <v>0.74</v>
      </c>
      <c r="K39" s="1"/>
    </row>
    <row r="40" spans="3:11" ht="12.75">
      <c r="C40" s="11"/>
      <c r="H40" s="11" t="s">
        <v>56</v>
      </c>
      <c r="I40" s="1" t="e">
        <f>Dane!L60</f>
        <v>#DIV/0!</v>
      </c>
      <c r="J40" s="1">
        <v>0.81</v>
      </c>
      <c r="K40" s="1"/>
    </row>
    <row r="41" spans="3:11" ht="12.75">
      <c r="C41" s="11"/>
      <c r="H41" s="11" t="s">
        <v>57</v>
      </c>
      <c r="I41" s="1" t="e">
        <f>Dane!M60</f>
        <v>#DIV/0!</v>
      </c>
      <c r="J41" s="1">
        <v>0.8</v>
      </c>
      <c r="K41" s="1"/>
    </row>
    <row r="42" spans="3:11" ht="12.75">
      <c r="C42" s="79"/>
      <c r="H42" s="11" t="s">
        <v>59</v>
      </c>
      <c r="I42" s="1" t="e">
        <f>Dane!N60</f>
        <v>#DIV/0!</v>
      </c>
      <c r="J42" s="1">
        <v>0.81</v>
      </c>
      <c r="K42" s="1"/>
    </row>
    <row r="43" spans="3:11" ht="12.75">
      <c r="C43" s="79"/>
      <c r="H43" s="82" t="s">
        <v>58</v>
      </c>
      <c r="I43" s="1" t="e">
        <f>Dane!O60</f>
        <v>#DIV/0!</v>
      </c>
      <c r="J43" s="1">
        <v>0.97</v>
      </c>
      <c r="K43" s="1"/>
    </row>
    <row r="44" spans="3:11" ht="12.75">
      <c r="C44" s="79"/>
      <c r="H44" s="11" t="s">
        <v>41</v>
      </c>
      <c r="I44" s="1" t="e">
        <f>Dane!P60</f>
        <v>#DIV/0!</v>
      </c>
      <c r="J44" s="1">
        <v>0.84</v>
      </c>
      <c r="K44" s="1"/>
    </row>
    <row r="45" spans="3:11" ht="12.75">
      <c r="C45" s="11"/>
      <c r="H45" s="11" t="s">
        <v>60</v>
      </c>
      <c r="I45" s="1" t="e">
        <f>Dane!Q60</f>
        <v>#DIV/0!</v>
      </c>
      <c r="J45" s="1">
        <v>0.59</v>
      </c>
      <c r="K45" s="1"/>
    </row>
    <row r="46" spans="3:11" ht="12.75">
      <c r="C46" s="11"/>
      <c r="H46" s="11" t="s">
        <v>61</v>
      </c>
      <c r="I46" s="1" t="e">
        <f>Dane!R60</f>
        <v>#DIV/0!</v>
      </c>
      <c r="J46" s="1">
        <v>0.59</v>
      </c>
      <c r="K46" s="1"/>
    </row>
    <row r="47" spans="3:11" ht="12.75">
      <c r="C47" s="11"/>
      <c r="H47" s="11" t="s">
        <v>62</v>
      </c>
      <c r="I47" s="1" t="e">
        <f>Dane!S60</f>
        <v>#DIV/0!</v>
      </c>
      <c r="J47" s="1">
        <v>0.84</v>
      </c>
      <c r="K47" s="1"/>
    </row>
    <row r="48" spans="3:11" ht="12.75">
      <c r="C48" s="78"/>
      <c r="H48" s="11" t="s">
        <v>63</v>
      </c>
      <c r="I48" s="1" t="e">
        <f>Dane!T60</f>
        <v>#DIV/0!</v>
      </c>
      <c r="J48" s="1">
        <v>0.72</v>
      </c>
      <c r="K48" s="1"/>
    </row>
    <row r="49" spans="3:11" ht="12.75">
      <c r="C49" s="79"/>
      <c r="H49" s="11" t="s">
        <v>64</v>
      </c>
      <c r="I49" s="1" t="e">
        <f>Dane!U60</f>
        <v>#DIV/0!</v>
      </c>
      <c r="J49" s="1">
        <v>0.77</v>
      </c>
      <c r="K49" s="1"/>
    </row>
    <row r="50" spans="3:11" ht="12.75">
      <c r="C50" s="79"/>
      <c r="H50" s="11" t="s">
        <v>65</v>
      </c>
      <c r="I50" s="1" t="e">
        <f>Dane!V60</f>
        <v>#DIV/0!</v>
      </c>
      <c r="J50" s="1">
        <v>0.74</v>
      </c>
      <c r="K50" s="1"/>
    </row>
    <row r="51" spans="3:11" ht="12.75">
      <c r="C51" s="79"/>
      <c r="H51" s="11" t="s">
        <v>66</v>
      </c>
      <c r="I51" s="1" t="e">
        <f>Dane!W63</f>
        <v>#DIV/0!</v>
      </c>
      <c r="J51" s="1">
        <v>0.47</v>
      </c>
      <c r="K51" s="1"/>
    </row>
    <row r="52" spans="3:11" ht="12.75">
      <c r="C52" s="79"/>
      <c r="H52" s="11" t="s">
        <v>67</v>
      </c>
      <c r="I52" s="1" t="e">
        <f>Dane!X63</f>
        <v>#DIV/0!</v>
      </c>
      <c r="J52" s="1">
        <v>0.53</v>
      </c>
      <c r="K52" s="1"/>
    </row>
    <row r="53" spans="3:11" ht="12.75">
      <c r="C53" s="78"/>
      <c r="I53" s="1"/>
      <c r="J53" s="1"/>
      <c r="K53" s="1"/>
    </row>
    <row r="54" spans="3:11" ht="12.75">
      <c r="C54" s="79"/>
      <c r="I54" s="1"/>
      <c r="J54" s="1"/>
      <c r="K54" s="1"/>
    </row>
    <row r="55" spans="3:11" ht="12.75">
      <c r="C55" s="79"/>
      <c r="I55" s="1"/>
      <c r="J55" s="1"/>
      <c r="K55" s="1"/>
    </row>
    <row r="56" spans="3:11" ht="12.75">
      <c r="C56" s="11"/>
      <c r="I56" s="1"/>
      <c r="J56" s="1"/>
      <c r="K56" s="1"/>
    </row>
    <row r="57" ht="12.75">
      <c r="I57" s="1"/>
    </row>
    <row r="58" ht="12.75">
      <c r="I58" s="1"/>
    </row>
    <row r="59" ht="12.75">
      <c r="I59" s="1"/>
    </row>
    <row r="77" ht="12.75">
      <c r="I77" s="2"/>
    </row>
    <row r="78" ht="12.75">
      <c r="I78" s="2"/>
    </row>
    <row r="79" spans="8:9" ht="12.75">
      <c r="H79" s="12"/>
      <c r="I79" s="4"/>
    </row>
  </sheetData>
  <sheetProtection/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Ryszard</cp:lastModifiedBy>
  <cp:lastPrinted>2017-08-22T07:44:37Z</cp:lastPrinted>
  <dcterms:created xsi:type="dcterms:W3CDTF">2006-06-11T18:57:12Z</dcterms:created>
  <dcterms:modified xsi:type="dcterms:W3CDTF">2017-08-24T07:05:14Z</dcterms:modified>
  <cp:category/>
  <cp:version/>
  <cp:contentType/>
  <cp:contentStatus/>
</cp:coreProperties>
</file>